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ates" sheetId="1" state="visible" r:id="rId1"/>
    <sheet xmlns:r="http://schemas.openxmlformats.org/officeDocument/2006/relationships" name="Inputs" sheetId="2" state="visible" r:id="rId2"/>
    <sheet xmlns:r="http://schemas.openxmlformats.org/officeDocument/2006/relationships" name="Payslip" sheetId="3" state="visible" r:id="rId3"/>
  </sheets>
  <definedNames>
    <definedName name="_xlnm.Print_Area" localSheetId="2">'Payslip'!$A$1:$F$24</definedName>
  </definedNames>
  <calcPr calcId="124519" fullCalcOnLoad="1"/>
</workbook>
</file>

<file path=xl/styles.xml><?xml version="1.0" encoding="utf-8"?>
<styleSheet xmlns="http://schemas.openxmlformats.org/spreadsheetml/2006/main">
  <numFmts count="1">
    <numFmt numFmtId="164" formatCode="£#,##0.00"/>
  </numFmts>
  <fonts count="7">
    <font>
      <name val="Calibri"/>
      <family val="2"/>
      <color theme="1"/>
      <sz val="11"/>
      <scheme val="minor"/>
    </font>
    <font>
      <b val="1"/>
      <sz val="14"/>
    </font>
    <font>
      <b val="1"/>
    </font>
    <font>
      <b val="1"/>
      <sz val="12"/>
    </font>
    <font>
      <b val="1"/>
      <sz val="16"/>
    </font>
    <font>
      <b val="1"/>
      <sz val="11"/>
    </font>
    <font/>
  </fonts>
  <fills count="3">
    <fill>
      <patternFill/>
    </fill>
    <fill>
      <patternFill patternType="gray125"/>
    </fill>
    <fill>
      <patternFill patternType="solid">
        <fgColor rgb="00F2F2F2"/>
      </patternFill>
    </fill>
  </fills>
  <borders count="7">
    <border>
      <left/>
      <right/>
      <top/>
      <bottom/>
      <diagonal/>
    </border>
    <border/>
    <border>
      <left style="thin">
        <color rgb="00999999"/>
      </left>
      <right style="thin">
        <color rgb="00999999"/>
      </right>
      <top style="thin">
        <color rgb="00999999"/>
      </top>
      <bottom style="thin">
        <color rgb="00999999"/>
      </bottom>
    </border>
    <border>
      <left/>
      <right/>
      <top style="thin">
        <color rgb="00999999"/>
      </top>
      <bottom/>
      <diagonal/>
    </border>
    <border>
      <left/>
      <right style="thin">
        <color rgb="00999999"/>
      </right>
      <top style="thin">
        <color rgb="00999999"/>
      </top>
      <bottom/>
      <diagonal/>
    </border>
    <border>
      <left/>
      <right/>
      <top style="thin">
        <color rgb="00999999"/>
      </top>
      <bottom style="thin">
        <color rgb="00999999"/>
      </bottom>
      <diagonal/>
    </border>
    <border>
      <left/>
      <right style="thin">
        <color rgb="00999999"/>
      </right>
      <top style="thin">
        <color rgb="00999999"/>
      </top>
      <bottom style="thin">
        <color rgb="00999999"/>
      </bottom>
      <diagonal/>
    </border>
  </borders>
  <cellStyleXfs count="6">
    <xf numFmtId="0" fontId="0" fillId="0" borderId="0"/>
    <xf numFmtId="0" fontId="4" fillId="0" borderId="1" applyAlignment="1">
      <alignment horizontal="left" vertical="center"/>
    </xf>
    <xf numFmtId="0" fontId="5" fillId="2" borderId="2" applyAlignment="1">
      <alignment horizontal="left"/>
    </xf>
    <xf numFmtId="0" fontId="6" fillId="0" borderId="2" applyAlignment="1">
      <alignment horizontal="left"/>
    </xf>
    <xf numFmtId="0" fontId="6" fillId="0" borderId="2" applyAlignment="1">
      <alignment horizontal="right"/>
    </xf>
    <xf numFmtId="0" fontId="2" fillId="0" borderId="1"/>
  </cellStyleXfs>
  <cellXfs count="13">
    <xf numFmtId="0" fontId="0" fillId="0" borderId="0" pivotButton="0" quotePrefix="0" xfId="0"/>
    <xf numFmtId="0" fontId="1" fillId="0" borderId="0" pivotButton="0" quotePrefix="0" xfId="0"/>
    <xf numFmtId="0" fontId="2" fillId="0" borderId="0" pivotButton="0" quotePrefix="0" xfId="0"/>
    <xf numFmtId="0" fontId="3" fillId="0" borderId="0" pivotButton="0" quotePrefix="0" xfId="0"/>
    <xf numFmtId="0" fontId="4" fillId="0" borderId="1" applyAlignment="1" pivotButton="0" quotePrefix="0" xfId="1">
      <alignment horizontal="left" vertical="center"/>
    </xf>
    <xf numFmtId="0" fontId="5" fillId="2" borderId="2" applyAlignment="1" pivotButton="0" quotePrefix="0" xfId="2">
      <alignment horizontal="left"/>
    </xf>
    <xf numFmtId="0" fontId="6" fillId="0" borderId="2" applyAlignment="1" pivotButton="0" quotePrefix="0" xfId="3">
      <alignment horizontal="left"/>
    </xf>
    <xf numFmtId="0" fontId="0" fillId="0" borderId="2" pivotButton="0" quotePrefix="0" xfId="0"/>
    <xf numFmtId="164" fontId="6" fillId="0" borderId="2" applyAlignment="1" pivotButton="0" quotePrefix="0" xfId="4">
      <alignment horizontal="right"/>
    </xf>
    <xf numFmtId="0" fontId="2" fillId="0" borderId="2" pivotButton="0" quotePrefix="0" xfId="5"/>
    <xf numFmtId="0" fontId="0" fillId="0" borderId="5" pivotButton="0" quotePrefix="0" xfId="0"/>
    <xf numFmtId="0" fontId="0" fillId="0" borderId="6" pivotButton="0" quotePrefix="0" xfId="0"/>
    <xf numFmtId="164" fontId="1" fillId="0" borderId="2" applyAlignment="1" pivotButton="0" quotePrefix="0" xfId="4">
      <alignment horizontal="right"/>
    </xf>
  </cellXfs>
  <cellStyles count="6">
    <cellStyle name="Normal" xfId="0" builtinId="0" hidden="0"/>
    <cellStyle name="title_style" xfId="1" hidden="0"/>
    <cellStyle name="hdr_style" xfId="2" hidden="0"/>
    <cellStyle name="cell_style" xfId="3" hidden="0"/>
    <cellStyle name="money" xfId="4" hidden="0"/>
    <cellStyle name="bold" xfId="5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1"/>
  <sheetViews>
    <sheetView workbookViewId="0">
      <selection activeCell="A1" sqref="A1"/>
    </sheetView>
  </sheetViews>
  <sheetFormatPr baseColWidth="8" defaultRowHeight="15"/>
  <cols>
    <col width="54" customWidth="1" min="1" max="1"/>
    <col width="20" customWidth="1" min="2" max="2"/>
  </cols>
  <sheetData>
    <row r="1">
      <c r="A1" s="1" t="inlineStr">
        <is>
          <t>UK Payroll Rates (Edit as needed)</t>
        </is>
      </c>
    </row>
    <row r="3">
      <c r="A3" t="inlineStr">
        <is>
          <t>PAYE — Personal Allowance (annual)</t>
        </is>
      </c>
      <c r="B3" t="n">
        <v>12570</v>
      </c>
    </row>
    <row r="4">
      <c r="A4" t="inlineStr">
        <is>
          <t>PAYE — Basic band upper (annual, after PA)</t>
        </is>
      </c>
      <c r="B4" t="n">
        <v>37700</v>
      </c>
    </row>
    <row r="5">
      <c r="A5" t="inlineStr">
        <is>
          <t>PAYE — Higher band upper (annual)</t>
        </is>
      </c>
      <c r="B5" t="n">
        <v>125140</v>
      </c>
    </row>
    <row r="6">
      <c r="A6" t="inlineStr">
        <is>
          <t>PAYE — Basic rate</t>
        </is>
      </c>
      <c r="B6" t="n">
        <v>0.2</v>
      </c>
    </row>
    <row r="7">
      <c r="A7" t="inlineStr">
        <is>
          <t>PAYE — Higher rate</t>
        </is>
      </c>
      <c r="B7" t="n">
        <v>0.4</v>
      </c>
    </row>
    <row r="8">
      <c r="A8" t="inlineStr">
        <is>
          <t>PAYE — Additional rate</t>
        </is>
      </c>
      <c r="B8" t="n">
        <v>0.45</v>
      </c>
    </row>
    <row r="9">
      <c r="A9" t="inlineStr">
        <is>
          <t>NI — Primary Threshold (annual)</t>
        </is>
      </c>
      <c r="B9" t="n">
        <v>12570</v>
      </c>
    </row>
    <row r="10">
      <c r="A10" t="inlineStr">
        <is>
          <t>NI — Upper Earnings Limit (annual)</t>
        </is>
      </c>
      <c r="B10" t="n">
        <v>50270</v>
      </c>
    </row>
    <row r="11">
      <c r="A11" t="inlineStr">
        <is>
          <t>NI — Employee rate between PT and UEL</t>
        </is>
      </c>
      <c r="B11" t="n">
        <v>0.08</v>
      </c>
    </row>
    <row r="12">
      <c r="A12" t="inlineStr">
        <is>
          <t>NI — Employee rate above UEL</t>
        </is>
      </c>
      <c r="B12" t="n">
        <v>0.02</v>
      </c>
    </row>
    <row r="13">
      <c r="A13" t="inlineStr">
        <is>
          <t>Pay periods per year (12=monthly, 52=weekly, etc.)</t>
        </is>
      </c>
      <c r="B13" t="n">
        <v>12</v>
      </c>
    </row>
    <row r="14">
      <c r="A14" t="inlineStr">
        <is>
          <t>Employer NIC rate (secondary)</t>
        </is>
      </c>
      <c r="B14" t="n">
        <v>0.138</v>
      </c>
    </row>
    <row r="20">
      <c r="A20" s="2" t="inlineStr">
        <is>
          <t>Notes</t>
        </is>
      </c>
    </row>
    <row r="21">
      <c r="A21" t="inlineStr">
        <is>
          <t>These are editable. Confirm against current HMRC guidance for the tax year.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25"/>
  <sheetViews>
    <sheetView workbookViewId="0">
      <selection activeCell="A1" sqref="A1"/>
    </sheetView>
  </sheetViews>
  <sheetFormatPr baseColWidth="8" defaultRowHeight="15"/>
  <cols>
    <col width="40" customWidth="1" min="1" max="1"/>
    <col width="28" customWidth="1" min="2" max="2"/>
  </cols>
  <sheetData>
    <row r="1">
      <c r="A1" s="3" t="inlineStr">
        <is>
          <t>Employer details</t>
        </is>
      </c>
    </row>
    <row r="2">
      <c r="A2" t="inlineStr">
        <is>
          <t>Employer name</t>
        </is>
      </c>
      <c r="B2" t="inlineStr">
        <is>
          <t>ACME Ltd</t>
        </is>
      </c>
    </row>
    <row r="3">
      <c r="A3" t="inlineStr">
        <is>
          <t>Employer PAYE ref</t>
        </is>
      </c>
      <c r="B3" t="inlineStr"/>
    </row>
    <row r="4">
      <c r="A4" t="inlineStr">
        <is>
          <t>Employer address</t>
        </is>
      </c>
      <c r="B4" t="inlineStr"/>
    </row>
    <row r="6">
      <c r="A6" s="3" t="inlineStr">
        <is>
          <t>Employee details</t>
        </is>
      </c>
    </row>
    <row r="7">
      <c r="A7" t="inlineStr">
        <is>
          <t>Employee name</t>
        </is>
      </c>
      <c r="B7" t="inlineStr"/>
    </row>
    <row r="8">
      <c r="A8" t="inlineStr">
        <is>
          <t>Payroll number</t>
        </is>
      </c>
      <c r="B8" t="inlineStr"/>
    </row>
    <row r="9">
      <c r="A9" t="inlineStr">
        <is>
          <t>NI number</t>
        </is>
      </c>
      <c r="B9" t="inlineStr"/>
    </row>
    <row r="10">
      <c r="A10" t="inlineStr">
        <is>
          <t>Tax code</t>
        </is>
      </c>
      <c r="B10" t="inlineStr">
        <is>
          <t>1257L</t>
        </is>
      </c>
    </row>
    <row r="11">
      <c r="A11" t="inlineStr">
        <is>
          <t>Pay period label</t>
        </is>
      </c>
      <c r="B11" t="inlineStr">
        <is>
          <t>Oct 2025</t>
        </is>
      </c>
    </row>
    <row r="12">
      <c r="A12" t="inlineStr">
        <is>
          <t>Pay date (dd/mm/yyyy)</t>
        </is>
      </c>
      <c r="B12" t="inlineStr">
        <is>
          <t>02/10/2025</t>
        </is>
      </c>
    </row>
    <row r="15">
      <c r="A15" s="3" t="inlineStr">
        <is>
          <t>Pay &amp; deductions (this period)</t>
        </is>
      </c>
    </row>
    <row r="16">
      <c r="A16" t="inlineStr">
        <is>
          <t>Gross pay (period)</t>
        </is>
      </c>
      <c r="B16" t="n">
        <v>3000</v>
      </c>
    </row>
    <row r="17">
      <c r="A17" t="inlineStr">
        <is>
          <t>Hours (optional)</t>
        </is>
      </c>
      <c r="B17" t="inlineStr"/>
    </row>
    <row r="18">
      <c r="A18" t="inlineStr">
        <is>
          <t>Other taxable pay/benefits (period)</t>
        </is>
      </c>
      <c r="B18" t="n">
        <v>0</v>
      </c>
    </row>
    <row r="19">
      <c r="A19" t="inlineStr">
        <is>
          <t>Student loan (fixed £, period)</t>
        </is>
      </c>
      <c r="B19" t="n">
        <v>0</v>
      </c>
    </row>
    <row r="20">
      <c r="A20" t="inlineStr">
        <is>
          <t>Other deductions (fixed £, period)</t>
        </is>
      </c>
      <c r="B20" t="n">
        <v>0</v>
      </c>
    </row>
    <row r="21">
      <c r="A21" t="inlineStr">
        <is>
          <t>Employee pension %</t>
        </is>
      </c>
      <c r="B21" t="n">
        <v>0.05</v>
      </c>
    </row>
    <row r="22">
      <c r="A22" t="inlineStr">
        <is>
          <t>Employer pension %</t>
        </is>
      </c>
      <c r="B22" t="n">
        <v>0.05</v>
      </c>
    </row>
    <row r="23">
      <c r="A23" t="inlineStr">
        <is>
          <t>YTD Gross before this pay</t>
        </is>
      </c>
      <c r="B23" t="n">
        <v>12000</v>
      </c>
    </row>
    <row r="24">
      <c r="A24" t="inlineStr">
        <is>
          <t>YTD Tax before this pay</t>
        </is>
      </c>
      <c r="B24" t="n">
        <v>2000</v>
      </c>
    </row>
    <row r="25">
      <c r="A25" t="inlineStr">
        <is>
          <t>YTD NI before this pay</t>
        </is>
      </c>
      <c r="B25" t="n">
        <v>900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I24"/>
  <sheetViews>
    <sheetView workbookViewId="0">
      <pane ySplit="8" topLeftCell="A9" activePane="bottomLeft" state="frozen"/>
      <selection pane="bottomLeft" activeCell="A1" sqref="A1"/>
    </sheetView>
  </sheetViews>
  <sheetFormatPr baseColWidth="8" defaultRowHeight="15"/>
  <cols>
    <col width="24" customWidth="1" min="1" max="1"/>
    <col width="22" customWidth="1" min="2" max="2"/>
    <col width="24" customWidth="1" min="3" max="3"/>
    <col width="16" customWidth="1" min="4" max="4"/>
    <col width="16" customWidth="1" min="5" max="5"/>
    <col width="16" customWidth="1" min="6" max="6"/>
    <col width="28" customWidth="1" min="8" max="8"/>
    <col width="28" customWidth="1" min="9" max="9"/>
    <col width="28" customWidth="1" min="10" max="10"/>
  </cols>
  <sheetData>
    <row r="1">
      <c r="A1" s="4" t="inlineStr">
        <is>
          <t>PAYSLIP</t>
        </is>
      </c>
    </row>
    <row r="3">
      <c r="A3" s="5" t="inlineStr">
        <is>
          <t>Employer</t>
        </is>
      </c>
      <c r="B3" s="6">
        <f>Inputs!$B$2</f>
        <v/>
      </c>
      <c r="C3" s="5" t="inlineStr">
        <is>
          <t>PAYE Ref</t>
        </is>
      </c>
      <c r="D3" s="6">
        <f>Inputs!$B$3</f>
        <v/>
      </c>
      <c r="E3" s="5" t="inlineStr">
        <is>
          <t>Pay date</t>
        </is>
      </c>
      <c r="F3" s="6">
        <f>Inputs!$B$13</f>
        <v/>
      </c>
    </row>
    <row r="4">
      <c r="A4" s="5" t="inlineStr">
        <is>
          <t>Address</t>
        </is>
      </c>
      <c r="B4" s="6">
        <f>Inputs!$B$4</f>
        <v/>
      </c>
      <c r="C4" s="7" t="n"/>
      <c r="D4" s="7" t="n"/>
      <c r="E4" s="5" t="inlineStr">
        <is>
          <t>Period</t>
        </is>
      </c>
      <c r="F4" s="6">
        <f>Inputs!$B$12</f>
        <v/>
      </c>
    </row>
    <row r="5">
      <c r="A5" s="7" t="n"/>
      <c r="B5" s="7" t="n"/>
      <c r="C5" s="7" t="n"/>
      <c r="D5" s="7" t="n"/>
      <c r="E5" s="7" t="n"/>
      <c r="F5" s="7" t="n"/>
    </row>
    <row r="6">
      <c r="A6" s="5" t="inlineStr">
        <is>
          <t>Employee</t>
        </is>
      </c>
      <c r="B6" s="6">
        <f>Inputs!$B$8</f>
        <v/>
      </c>
      <c r="C6" s="5" t="inlineStr">
        <is>
          <t>Payroll No.</t>
        </is>
      </c>
      <c r="D6" s="6">
        <f>Inputs!$B$9</f>
        <v/>
      </c>
      <c r="E6" s="5" t="inlineStr">
        <is>
          <t>NI No.</t>
        </is>
      </c>
      <c r="F6" s="6">
        <f>Inputs!$B$10</f>
        <v/>
      </c>
    </row>
    <row r="7">
      <c r="A7" s="5" t="inlineStr">
        <is>
          <t>Tax code</t>
        </is>
      </c>
      <c r="B7" s="6">
        <f>Inputs!$B$11</f>
        <v/>
      </c>
      <c r="C7" s="5" t="inlineStr">
        <is>
          <t>Hours</t>
        </is>
      </c>
      <c r="D7" s="6">
        <f>Inputs!$B$17</f>
        <v/>
      </c>
      <c r="E7" s="5" t="inlineStr">
        <is>
          <t>Pay frequency</t>
        </is>
      </c>
      <c r="F7" s="6">
        <f>IF(Rates!$B$13=12,"Monthly",IF(Rates!$B$13=52,"Weekly",IF(Rates!$B$13=26,"Fortnightly","Other")))</f>
        <v/>
      </c>
    </row>
    <row r="8">
      <c r="H8" t="inlineStr">
        <is>
          <t>Annualised Gross</t>
        </is>
      </c>
      <c r="I8">
        <f>B12 * Rates!$B$13</f>
        <v/>
      </c>
    </row>
    <row r="9">
      <c r="A9" s="5" t="inlineStr">
        <is>
          <t>Earnings</t>
        </is>
      </c>
      <c r="B9" s="7" t="n"/>
      <c r="C9" s="7" t="n"/>
      <c r="D9" s="5" t="inlineStr">
        <is>
          <t>Deductions</t>
        </is>
      </c>
      <c r="E9" s="7" t="n"/>
      <c r="F9" s="7" t="n"/>
      <c r="H9" t="inlineStr">
        <is>
          <t>Annual Tax</t>
        </is>
      </c>
      <c r="I9">
        <f> (MAX(0, MIN(I8, Rates!$B$4 + Rates!$B$3) - Rates!$B$3) * Rates!$B$6) + (MAX(0, MIN(I8, Rates!$B$5) - (Rates!$B$4 + Rates!$B$3)) * Rates!$B$7) + (MAX(0, I8 - Rates!$B$5) * Rates!$B$8)</f>
        <v/>
      </c>
    </row>
    <row r="10">
      <c r="A10" s="6" t="inlineStr">
        <is>
          <t>Basic pay</t>
        </is>
      </c>
      <c r="B10" s="8">
        <f>Inputs!$B$16</f>
        <v/>
      </c>
      <c r="C10" s="6" t="inlineStr">
        <is>
          <t>This period</t>
        </is>
      </c>
      <c r="D10" s="6" t="inlineStr">
        <is>
          <t>Tax (PAYE)</t>
        </is>
      </c>
      <c r="E10" s="8">
        <f>I10</f>
        <v/>
      </c>
      <c r="F10" s="7" t="n"/>
      <c r="H10" t="inlineStr">
        <is>
          <t>Tax (period)</t>
        </is>
      </c>
      <c r="I10">
        <f>I9 / Rates!$B$13</f>
        <v/>
      </c>
    </row>
    <row r="11">
      <c r="A11" s="6" t="inlineStr">
        <is>
          <t>Other taxable/benefits</t>
        </is>
      </c>
      <c r="B11" s="8">
        <f>Inputs!$B$18</f>
        <v/>
      </c>
      <c r="C11" s="7" t="n"/>
      <c r="D11" s="6" t="inlineStr">
        <is>
          <t>National Insurance (EE)</t>
        </is>
      </c>
      <c r="E11" s="8">
        <f>I12</f>
        <v/>
      </c>
      <c r="F11" s="7" t="n"/>
      <c r="H11" t="inlineStr">
        <is>
          <t>Annual NI (employee)</t>
        </is>
      </c>
      <c r="I11">
        <f>(MAX(0, MIN(I8, Rates!$B$10) - Rates!$B$9) * Rates!$B$11) + (MAX(0, I8 - Rates!$B$10) * Rates!$B$12)</f>
        <v/>
      </c>
    </row>
    <row r="12">
      <c r="A12" s="9" t="inlineStr">
        <is>
          <t>Total gross (period)</t>
        </is>
      </c>
      <c r="B12" s="8">
        <f>B10+B11</f>
        <v/>
      </c>
      <c r="C12" s="7" t="n"/>
      <c r="D12" s="6" t="inlineStr">
        <is>
          <t>Pension (EE)</t>
        </is>
      </c>
      <c r="E12" s="8">
        <f>I13</f>
        <v/>
      </c>
      <c r="F12" s="7" t="n"/>
      <c r="H12" t="inlineStr">
        <is>
          <t>NI (period)</t>
        </is>
      </c>
      <c r="I12">
        <f>I11 / Rates!$B$13</f>
        <v/>
      </c>
    </row>
    <row r="13">
      <c r="D13" s="6" t="inlineStr">
        <is>
          <t>Student loan</t>
        </is>
      </c>
      <c r="E13" s="8">
        <f>Inputs!$B$19</f>
        <v/>
      </c>
      <c r="F13" s="7" t="n"/>
      <c r="H13" t="inlineStr">
        <is>
          <t>Employee pension (period)</t>
        </is>
      </c>
      <c r="I13">
        <f>B12 * Inputs!$B$21</f>
        <v/>
      </c>
    </row>
    <row r="14">
      <c r="A14" s="5" t="inlineStr">
        <is>
          <t>Net pay (this period)</t>
        </is>
      </c>
      <c r="B14" s="10" t="n"/>
      <c r="C14" s="11" t="n"/>
      <c r="D14" s="6" t="inlineStr">
        <is>
          <t>Other deductions</t>
        </is>
      </c>
      <c r="E14" s="8">
        <f>Inputs!$B$20</f>
        <v/>
      </c>
      <c r="F14" s="7" t="n"/>
      <c r="H14" t="inlineStr">
        <is>
          <t>Employer pension (period)</t>
        </is>
      </c>
      <c r="I14">
        <f>B12 * Inputs!$B$22</f>
        <v/>
      </c>
    </row>
    <row r="15">
      <c r="B15" s="12">
        <f>B12 - E15</f>
        <v/>
      </c>
      <c r="D15" s="9" t="inlineStr">
        <is>
          <t>Total deductions</t>
        </is>
      </c>
      <c r="E15" s="8">
        <f>SUM(E10:E14)</f>
        <v/>
      </c>
      <c r="F15" s="7" t="n"/>
      <c r="H15" t="inlineStr">
        <is>
          <t>Employer NIC (approx, period)</t>
        </is>
      </c>
      <c r="I15">
        <f>(MAX(0, I8 - Rates!$B$9) * Rates!$B$14) / Rates!$B$13</f>
        <v/>
      </c>
    </row>
    <row r="17">
      <c r="A17" s="5" t="inlineStr">
        <is>
          <t>Year to date</t>
        </is>
      </c>
      <c r="B17" s="7" t="n"/>
      <c r="C17" s="7" t="n"/>
      <c r="D17" s="5" t="inlineStr">
        <is>
          <t>Employer costs (this period)</t>
        </is>
      </c>
      <c r="E17" s="7" t="n"/>
      <c r="F17" s="7" t="n"/>
    </row>
    <row r="18">
      <c r="A18" s="6" t="inlineStr">
        <is>
          <t>Gross YTD</t>
        </is>
      </c>
      <c r="B18" s="8">
        <f>Inputs!$B$23 + B12</f>
        <v/>
      </c>
      <c r="C18" s="7" t="n"/>
      <c r="D18" s="6" t="inlineStr">
        <is>
          <t>Employer pension</t>
        </is>
      </c>
      <c r="E18" s="8">
        <f>I14</f>
        <v/>
      </c>
      <c r="F18" s="7" t="n"/>
    </row>
    <row r="19">
      <c r="A19" s="6" t="inlineStr">
        <is>
          <t>Tax YTD</t>
        </is>
      </c>
      <c r="B19" s="8">
        <f>Inputs!$B$24 + E10</f>
        <v/>
      </c>
      <c r="C19" s="7" t="n"/>
      <c r="D19" s="6" t="inlineStr">
        <is>
          <t>Employer NIC (approx)</t>
        </is>
      </c>
      <c r="E19" s="8">
        <f>I15</f>
        <v/>
      </c>
      <c r="F19" s="7" t="n"/>
    </row>
    <row r="20">
      <c r="A20" s="6" t="inlineStr">
        <is>
          <t>NI YTD</t>
        </is>
      </c>
      <c r="B20" s="8">
        <f>Inputs!$B$25 + E11</f>
        <v/>
      </c>
      <c r="C20" s="7" t="n"/>
    </row>
    <row r="22">
      <c r="A22" t="inlineStr">
        <is>
          <t>Employer signature</t>
        </is>
      </c>
      <c r="C22" t="inlineStr">
        <is>
          <t>Employee signature</t>
        </is>
      </c>
    </row>
    <row r="24">
      <c r="A24" t="inlineStr">
        <is>
          <t>Date</t>
        </is>
      </c>
      <c r="C24" t="inlineStr">
        <is>
          <t>Date</t>
        </is>
      </c>
    </row>
  </sheetData>
  <mergeCells count="7">
    <mergeCell ref="A1:F1"/>
    <mergeCell ref="B4:D4"/>
    <mergeCell ref="A9:C9"/>
    <mergeCell ref="D9:F9"/>
    <mergeCell ref="A14:C14"/>
    <mergeCell ref="A17:C17"/>
    <mergeCell ref="D17:F17"/>
  </mergeCells>
  <pageMargins left="0.4" right="0.4" top="0.6" bottom="0.6" header="0.3" footer="0.3"/>
  <pageSetup fitToHeight="0" fitToWidth="1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2025-10-02T15:12:00Z</dcterms:created>
  <dcterms:modified xmlns:dcterms="http://purl.org/dc/terms/" xmlns:xsi="http://www.w3.org/2001/XMLSchema-instance" xsi:type="dcterms:W3CDTF">2025-10-02T15:12:00Z</dcterms:modified>
</cp:coreProperties>
</file>