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tes" sheetId="1" state="visible" r:id="rId1"/>
    <sheet xmlns:r="http://schemas.openxmlformats.org/officeDocument/2006/relationships" name="Payslip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/>
    <font>
      <b val="1"/>
      <sz val="1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0" applyAlignment="1" pivotButton="0" quotePrefix="0" xfId="0">
      <alignment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cols>
    <col width="40" customWidth="1" min="1" max="1"/>
    <col width="18" customWidth="1" min="2" max="2"/>
  </cols>
  <sheetData>
    <row r="1">
      <c r="A1" s="1" t="inlineStr">
        <is>
          <t>Personal Allowance (annual)</t>
        </is>
      </c>
      <c r="B1" t="n">
        <v>12570</v>
      </c>
    </row>
    <row r="2">
      <c r="A2" s="1" t="inlineStr">
        <is>
          <t>Basic band upper (annual)</t>
        </is>
      </c>
      <c r="B2" t="n">
        <v>37700</v>
      </c>
    </row>
    <row r="3">
      <c r="A3" s="1" t="inlineStr">
        <is>
          <t>Higher band upper (annual)</t>
        </is>
      </c>
      <c r="B3" t="n">
        <v>125140</v>
      </c>
    </row>
    <row r="4">
      <c r="A4" s="2" t="inlineStr">
        <is>
          <t>Basic rate</t>
        </is>
      </c>
      <c r="B4" t="n">
        <v>0.2</v>
      </c>
    </row>
    <row r="5">
      <c r="A5" s="2" t="inlineStr">
        <is>
          <t>Higher rate</t>
        </is>
      </c>
      <c r="B5" t="n">
        <v>0.4</v>
      </c>
    </row>
    <row r="6">
      <c r="A6" s="2" t="inlineStr">
        <is>
          <t>Additional rate</t>
        </is>
      </c>
      <c r="B6" t="n">
        <v>0.45</v>
      </c>
    </row>
    <row r="7">
      <c r="A7" s="1" t="inlineStr">
        <is>
          <t>NI Primary Threshold (annual)</t>
        </is>
      </c>
      <c r="B7" t="n">
        <v>12570</v>
      </c>
    </row>
    <row r="8">
      <c r="A8" s="1" t="inlineStr">
        <is>
          <t>NI Upper Earnings Limit (annual)</t>
        </is>
      </c>
      <c r="B8" t="n">
        <v>50270</v>
      </c>
    </row>
    <row r="9">
      <c r="A9" s="2" t="inlineStr">
        <is>
          <t>NI rate between PT and UEL</t>
        </is>
      </c>
      <c r="B9" t="n">
        <v>0.08</v>
      </c>
    </row>
    <row r="10">
      <c r="A10" s="2" t="inlineStr">
        <is>
          <t>NI rate above UEL</t>
        </is>
      </c>
      <c r="B10" t="n">
        <v>0.02</v>
      </c>
    </row>
    <row r="11">
      <c r="A11" s="1" t="inlineStr">
        <is>
          <t>Pay periods per year</t>
        </is>
      </c>
      <c r="B11" t="n">
        <v>12</v>
      </c>
    </row>
    <row r="12">
      <c r="A12" s="2" t="inlineStr">
        <is>
          <t>Employer NIC rate (secondary)</t>
        </is>
      </c>
      <c r="B12" t="n">
        <v>0.138</v>
      </c>
    </row>
    <row r="15">
      <c r="A15" t="inlineStr">
        <is>
          <t>Instructions</t>
        </is>
      </c>
    </row>
    <row r="16">
      <c r="A16" s="3" t="inlineStr">
        <is>
          <t>Edit the numeric values in column B to match your current tax/NI rates, thresholds and pay frequency.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7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30" customWidth="1" min="4" max="4"/>
    <col width="18" customWidth="1" min="5" max="5"/>
    <col width="30" customWidth="1" min="7" max="7"/>
    <col width="30" customWidth="1" min="8" max="8"/>
    <col width="30" customWidth="1" min="9" max="9"/>
  </cols>
  <sheetData>
    <row r="1">
      <c r="A1" t="inlineStr">
        <is>
          <t>Employer name:</t>
        </is>
      </c>
      <c r="B1" t="inlineStr">
        <is>
          <t>ACME Ltd</t>
        </is>
      </c>
    </row>
    <row r="2">
      <c r="A2" t="inlineStr">
        <is>
          <t>Employer PAYE ref:</t>
        </is>
      </c>
      <c r="B2" t="inlineStr"/>
    </row>
    <row r="3">
      <c r="A3" t="inlineStr">
        <is>
          <t>Employee name:</t>
        </is>
      </c>
      <c r="B3" t="inlineStr"/>
    </row>
    <row r="4">
      <c r="A4" t="inlineStr">
        <is>
          <t>Employee NI number:</t>
        </is>
      </c>
      <c r="B4" t="inlineStr"/>
    </row>
    <row r="5">
      <c r="A5" t="inlineStr">
        <is>
          <t>Payroll number:</t>
        </is>
      </c>
      <c r="B5" t="inlineStr"/>
    </row>
    <row r="6">
      <c r="A6" t="inlineStr">
        <is>
          <t>Tax code:</t>
        </is>
      </c>
      <c r="B6" t="inlineStr"/>
    </row>
    <row r="7">
      <c r="A7" t="inlineStr">
        <is>
          <t>Pay period:</t>
        </is>
      </c>
      <c r="B7" t="inlineStr">
        <is>
          <t>Month: Oct 2025</t>
        </is>
      </c>
    </row>
    <row r="8">
      <c r="A8" t="inlineStr">
        <is>
          <t>Pay date:</t>
        </is>
      </c>
      <c r="B8" t="inlineStr">
        <is>
          <t>02/10/2025</t>
        </is>
      </c>
    </row>
    <row r="10">
      <c r="A10" s="4" t="inlineStr">
        <is>
          <t>Earnings / Inputs</t>
        </is>
      </c>
      <c r="D10" s="4" t="inlineStr">
        <is>
          <t>Deductions</t>
        </is>
      </c>
      <c r="G10" s="4" t="inlineStr">
        <is>
          <t>Employer contributions</t>
        </is>
      </c>
      <c r="H10" t="inlineStr">
        <is>
          <t>Calculation cells (do not edit unless you know what you're doing)</t>
        </is>
      </c>
    </row>
    <row r="11">
      <c r="A11" t="inlineStr">
        <is>
          <t>Gross pay (this period)</t>
        </is>
      </c>
      <c r="B11" t="n">
        <v>3000</v>
      </c>
      <c r="D11" t="inlineStr">
        <is>
          <t>Tax (PAYE)</t>
        </is>
      </c>
      <c r="G11" t="inlineStr">
        <is>
          <t>Employer NIC (this period)</t>
        </is>
      </c>
      <c r="H11" t="inlineStr">
        <is>
          <t>Annual Gross</t>
        </is>
      </c>
      <c r="I11">
        <f>B11 * Rates!$B$11</f>
        <v/>
      </c>
    </row>
    <row r="12">
      <c r="A12" t="inlineStr">
        <is>
          <t>Hours (if relevant)</t>
        </is>
      </c>
      <c r="B12" t="inlineStr"/>
      <c r="D12" t="inlineStr">
        <is>
          <t>National Insurance (Employee)</t>
        </is>
      </c>
      <c r="G12" t="inlineStr">
        <is>
          <t>Employer pension %</t>
        </is>
      </c>
      <c r="H12" t="n">
        <v>0.05</v>
      </c>
      <c r="I12">
        <f>MAX(0, I11 - Rates!$B$1)</f>
        <v/>
      </c>
    </row>
    <row r="13">
      <c r="A13" t="inlineStr">
        <is>
          <t>Base pay (YTD before this pay)</t>
        </is>
      </c>
      <c r="B13" t="n">
        <v>12000</v>
      </c>
      <c r="D13" t="inlineStr">
        <is>
          <t>Pension employee (%)</t>
        </is>
      </c>
      <c r="E13" t="n">
        <v>0.05</v>
      </c>
      <c r="G13" t="inlineStr">
        <is>
          <t>Employer pension £ (this period)</t>
        </is>
      </c>
      <c r="H13">
        <f>B11 * H12</f>
        <v/>
      </c>
      <c r="I13">
        <f> (MAX(0, MIN(I11, Rates!$B$2 + Rates!$B$1) - Rates!$B$1) * Rates!$B$4) + (MAX(0, MIN(I11, Rates!$B$3) - (Rates!$B$2 + Rates!$B$1)) * Rates!$B$5) + (MAX(0, I11 - Rates!$B$3) * Rates!$B$6))</f>
        <v/>
      </c>
    </row>
    <row r="14">
      <c r="D14" t="inlineStr">
        <is>
          <t>Pension employee (£)</t>
        </is>
      </c>
      <c r="E14">
        <f>B11 * E13</f>
        <v/>
      </c>
      <c r="G14" t="inlineStr">
        <is>
          <t>Employer NIC (annual calc simplified)</t>
        </is>
      </c>
      <c r="H14">
        <f>(MAX(0, I11 - Rates!$B$7) * Rates!$B$12) / Rates!$B$11</f>
        <v/>
      </c>
      <c r="I14">
        <f>I13 / Rates!$B$11</f>
        <v/>
      </c>
    </row>
    <row r="15">
      <c r="D15" t="inlineStr">
        <is>
          <t>Student loan (this period)</t>
        </is>
      </c>
      <c r="E15" t="n">
        <v>0</v>
      </c>
      <c r="H15" t="inlineStr">
        <is>
          <t>Annual NIC (emp)</t>
        </is>
      </c>
      <c r="I15">
        <f>(MAX(0, MIN(I11, Rates!$B$8) - Rates!$B$7) * Rates!$B$9) + (MAX(0, I11 - Rates!$B$8) * Rates!$B$10))</f>
        <v/>
      </c>
    </row>
    <row r="16">
      <c r="D16" t="inlineStr">
        <is>
          <t>Other deductions</t>
        </is>
      </c>
      <c r="E16" t="n">
        <v>0</v>
      </c>
      <c r="I16">
        <f>I15 / Rates!$B$11</f>
        <v/>
      </c>
    </row>
    <row r="17">
      <c r="D17" t="inlineStr">
        <is>
          <t>Total deductions (this period)</t>
        </is>
      </c>
      <c r="E17">
        <f>I14 + I16 + E14 + E15 + E16</f>
        <v/>
      </c>
    </row>
    <row r="20">
      <c r="A20" s="4" t="inlineStr">
        <is>
          <t>Net pay (this period)</t>
        </is>
      </c>
      <c r="B20">
        <f>B11 - E17</f>
        <v/>
      </c>
    </row>
    <row r="22">
      <c r="A22" t="inlineStr">
        <is>
          <t>YTD before this pay - Gross</t>
        </is>
      </c>
      <c r="B22">
        <f>B13</f>
        <v/>
      </c>
    </row>
    <row r="23">
      <c r="A23" t="inlineStr">
        <is>
          <t>YTD Gross including this pay</t>
        </is>
      </c>
      <c r="B23">
        <f>B13 + B11</f>
        <v/>
      </c>
    </row>
    <row r="24">
      <c r="A24" t="inlineStr">
        <is>
          <t>YTD Tax before this pay</t>
        </is>
      </c>
      <c r="B24" t="n">
        <v>2000</v>
      </c>
    </row>
    <row r="25">
      <c r="A25" t="inlineStr">
        <is>
          <t>YTD Tax including this pay</t>
        </is>
      </c>
      <c r="B25">
        <f>B24 + I14</f>
        <v/>
      </c>
    </row>
    <row r="26">
      <c r="A26" t="inlineStr">
        <is>
          <t>YTD NI before this pay</t>
        </is>
      </c>
      <c r="B26" t="n">
        <v>900</v>
      </c>
    </row>
    <row r="27">
      <c r="A27" t="inlineStr">
        <is>
          <t>YTD NI including this pay</t>
        </is>
      </c>
      <c r="B27">
        <f>B26 + I16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2025-10-02T15:12:00Z</dcterms:created>
  <dcterms:modified xmlns:dcterms="http://purl.org/dc/terms/" xmlns:xsi="http://www.w3.org/2001/XMLSchema-instance" xsi:type="dcterms:W3CDTF">2025-10-02T15:12:00Z</dcterms:modified>
</cp:coreProperties>
</file>