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iza\Desktop\"/>
    </mc:Choice>
  </mc:AlternateContent>
  <xr:revisionPtr revIDLastSave="0" documentId="13_ncr:11_{5FE08F2E-3F79-464C-8BE6-22B36BB83F9B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Cash Flow" sheetId="1" r:id="rId1"/>
    <sheet name="Monthly Income" sheetId="3" r:id="rId2"/>
    <sheet name="Monthly Expense" sheetId="4" r:id="rId3"/>
    <sheet name="CHART DATA" sheetId="2" state="hidden" r:id="rId4"/>
  </sheets>
  <definedNames>
    <definedName name="BudgetTitle">'Cash Flow'!$B$2</definedName>
    <definedName name="Month">'Cash Flow'!$B$3</definedName>
    <definedName name="Name">'Cash Flow'!$B$1</definedName>
    <definedName name="_xlnm.Print_Titles" localSheetId="0">'Cash Flow'!$6:$6</definedName>
    <definedName name="_xlnm.Print_Titles" localSheetId="2">'Monthly Expense'!$5:$5</definedName>
    <definedName name="_xlnm.Print_Titles" localSheetId="1">'Monthly Income'!$5:$5</definedName>
    <definedName name="Title1">CashFlow[[#Headers],[Cash Flow]]</definedName>
    <definedName name="Title2">Income[[#Headers],[Monthly Income]]</definedName>
    <definedName name="Title3">Expense[[#Headers],[Monthly Expense]]</definedName>
    <definedName name="Year">'Cash Flow'!$B$4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C9" i="3" l="1"/>
  <c r="D9" i="3"/>
  <c r="B2" i="4" l="1"/>
  <c r="B1" i="4"/>
  <c r="B2" i="3" l="1"/>
  <c r="B1" i="3"/>
  <c r="D26" i="4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4" i="1"/>
  <c r="B3" i="3" l="1"/>
  <c r="B3" i="4"/>
  <c r="B4" i="3"/>
  <c r="B4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<sst xmlns="http://schemas.openxmlformats.org/spreadsheetml/2006/main" count="50" uniqueCount="38">
  <si>
    <t>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</si>
  <si>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</si>
  <si>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</si>
  <si>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</si>
  <si>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</si>
  <si>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</si>
  <si>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</si>
  <si>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</si>
  <si>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</si>
  <si>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</si>
  <si>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</si>
  <si>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</si>
  <si>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</si>
  <si>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</si>
  <si>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</si>
  <si>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</si>
  <si>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</si>
  <si>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</si>
  <si>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</si>
  <si>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</si>
  <si>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</si>
  <si>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</si>
  <si>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</si>
  <si>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</si>
  <si>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</si>
  <si>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</si>
  <si>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</si>
  <si>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</si>
  <si>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</si>
  <si>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</si>
  <si>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</si>
  <si>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</si>
  <si>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</si>
  <si>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</si>
  <si>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</si>
  <si>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Name</t>
  </si>
  <si>
    <t>Note: Cash flow table is automatically calculated based on entries from the Monthly Income and Monthly Expense worksheets</t>
  </si>
  <si>
    <t>Enter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</si>
</sst>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b/>
      <sz val="13"/>
      <color theme="2" tint="-0.749961851863155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25"/>
      <color theme="6" tint="-0.499984740745262"/>
      <name val="Calibri"/>
      <family val="2"/>
      <scheme val="major"/>
    </font>
    <font>
      <b/>
      <sz val="31"/>
      <color theme="7" tint="-0.499984740745262"/>
      <name val="Adobe Garamond Pro Bold"/>
      <family val="1"/>
    </font>
    <font>
      <b/>
      <sz val="20"/>
      <color theme="7" tint="-0.499984740745262"/>
      <name val="Calibri"/>
      <family val="2"/>
      <scheme val="major"/>
    </font>
    <font>
      <b/>
      <sz val="20"/>
      <color theme="1" tint="0.249977111117893"/>
      <name val="Agency FB"/>
      <family val="2"/>
    </font>
    <font>
      <b/>
      <sz val="13"/>
      <color theme="1" tint="0.249977111117893"/>
      <name val="Agency FB"/>
      <family val="2"/>
    </font>
    <font>
      <b/>
      <sz val="31"/>
      <color theme="1" tint="0.249977111117893"/>
      <name val="Agency FB"/>
      <family val="2"/>
    </font>
    <font>
      <b/>
      <sz val="25"/>
      <color theme="1" tint="0.249977111117893"/>
      <name val="Agency FB"/>
      <family val="2"/>
    </font>
    <font>
      <b/>
      <sz val="13"/>
      <color theme="1" tint="0.249977111117893"/>
      <name val="Calibri"/>
      <family val="2"/>
      <scheme val="minor"/>
    </font>
    <font>
      <b/>
      <sz val="20"/>
      <color theme="1" tint="0.249977111117893"/>
      <name val="Calibri"/>
      <family val="2"/>
      <scheme val="major"/>
    </font>
    <font>
      <b/>
      <sz val="31"/>
      <color theme="1" tint="0.249977111117893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4999237037263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10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</cellStyleXfs>
  <cellXfs count="44">
    <xf numFmtId="0" fontId="0" fillId="0" borderId="0" xfId="0"/>
    <xf numFmtId="0" fontId="4" fillId="0" borderId="0" xfId="1" applyAlignment="1">
      <alignment vertical="center"/>
    </xf>
    <xf numFmtId="3" fontId="0" fillId="0" borderId="0" xfId="0" applyNumberFormat="1"/>
    <xf numFmtId="0" fontId="1" fillId="0" borderId="0" xfId="0" applyFont="1"/>
    <xf numFmtId="0" fontId="5" fillId="0" borderId="0" xfId="6"/>
    <xf numFmtId="0" fontId="3" fillId="0" borderId="0" xfId="2"/>
    <xf numFmtId="0" fontId="9" fillId="0" borderId="0" xfId="6" applyFont="1" applyAlignment="1">
      <alignment horizontal="left"/>
    </xf>
    <xf numFmtId="0" fontId="12" fillId="2" borderId="0" xfId="5" applyFont="1" applyFill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12" fillId="2" borderId="0" xfId="5" applyFont="1" applyFill="1"/>
    <xf numFmtId="0" fontId="12" fillId="2" borderId="1" xfId="7" applyFont="1" applyFill="1">
      <alignment horizontal="left" vertical="center"/>
    </xf>
    <xf numFmtId="0" fontId="3" fillId="2" borderId="0" xfId="2" applyFill="1" applyBorder="1"/>
    <xf numFmtId="0" fontId="0" fillId="2" borderId="0" xfId="0" applyFont="1" applyFill="1" applyBorder="1"/>
    <xf numFmtId="0" fontId="0" fillId="2" borderId="0" xfId="0" applyFill="1"/>
    <xf numFmtId="0" fontId="0" fillId="2" borderId="0" xfId="8" applyFont="1" applyFill="1" applyBorder="1"/>
    <xf numFmtId="3" fontId="0" fillId="2" borderId="0" xfId="9" applyFont="1" applyFill="1" applyBorder="1">
      <alignment horizontal="right"/>
    </xf>
    <xf numFmtId="3" fontId="0" fillId="2" borderId="0" xfId="10" applyFont="1" applyFill="1" applyBorder="1">
      <alignment horizontal="right"/>
    </xf>
    <xf numFmtId="3" fontId="0" fillId="2" borderId="0" xfId="0" applyNumberFormat="1" applyFont="1" applyFill="1" applyBorder="1"/>
    <xf numFmtId="0" fontId="13" fillId="4" borderId="0" xfId="5" applyFont="1" applyFill="1" applyAlignment="1">
      <alignment vertical="center"/>
    </xf>
    <xf numFmtId="3" fontId="14" fillId="4" borderId="0" xfId="0" applyNumberFormat="1" applyFont="1" applyFill="1"/>
    <xf numFmtId="0" fontId="15" fillId="4" borderId="0" xfId="1" applyFont="1" applyFill="1" applyAlignment="1">
      <alignment horizontal="left" vertical="center"/>
    </xf>
    <xf numFmtId="0" fontId="14" fillId="4" borderId="0" xfId="0" applyNumberFormat="1" applyFont="1" applyFill="1"/>
    <xf numFmtId="0" fontId="13" fillId="4" borderId="0" xfId="5" applyFont="1" applyFill="1"/>
    <xf numFmtId="0" fontId="13" fillId="4" borderId="1" xfId="7" applyFont="1" applyFill="1">
      <alignment horizontal="left" vertical="center"/>
    </xf>
    <xf numFmtId="0" fontId="16" fillId="4" borderId="0" xfId="3" applyFont="1" applyFill="1"/>
    <xf numFmtId="0" fontId="14" fillId="4" borderId="0" xfId="0" applyFont="1" applyFill="1"/>
    <xf numFmtId="0" fontId="14" fillId="4" borderId="0" xfId="8" applyFont="1" applyFill="1"/>
    <xf numFmtId="3" fontId="14" fillId="4" borderId="0" xfId="9" applyFont="1" applyFill="1">
      <alignment horizontal="right"/>
    </xf>
    <xf numFmtId="3" fontId="14" fillId="4" borderId="0" xfId="10" applyFont="1" applyFill="1">
      <alignment horizontal="right"/>
    </xf>
    <xf numFmtId="0" fontId="14" fillId="4" borderId="0" xfId="0" applyFont="1" applyFill="1" applyBorder="1"/>
    <xf numFmtId="3" fontId="14" fillId="4" borderId="0" xfId="0" applyNumberFormat="1" applyFont="1" applyFill="1" applyBorder="1"/>
    <xf numFmtId="0" fontId="17" fillId="3" borderId="0" xfId="0" applyFont="1" applyFill="1"/>
    <xf numFmtId="0" fontId="18" fillId="3" borderId="0" xfId="5" applyFont="1" applyFill="1" applyAlignment="1">
      <alignment vertical="center"/>
    </xf>
    <xf numFmtId="0" fontId="19" fillId="3" borderId="0" xfId="1" applyFont="1" applyFill="1" applyAlignment="1">
      <alignment horizontal="left" vertical="center"/>
    </xf>
    <xf numFmtId="0" fontId="18" fillId="3" borderId="0" xfId="5" applyFont="1" applyFill="1"/>
    <xf numFmtId="0" fontId="17" fillId="0" borderId="0" xfId="0" applyFont="1"/>
    <xf numFmtId="0" fontId="18" fillId="0" borderId="1" xfId="7" applyFont="1">
      <alignment horizontal="left" vertical="center"/>
    </xf>
    <xf numFmtId="0" fontId="0" fillId="5" borderId="0" xfId="0" applyFill="1"/>
    <xf numFmtId="0" fontId="10" fillId="5" borderId="0" xfId="4" applyFill="1"/>
    <xf numFmtId="0" fontId="8" fillId="5" borderId="0" xfId="8" applyFill="1"/>
    <xf numFmtId="3" fontId="8" fillId="5" borderId="0" xfId="9" applyFill="1">
      <alignment horizontal="right"/>
    </xf>
    <xf numFmtId="3" fontId="8" fillId="5" borderId="0" xfId="10" applyFill="1">
      <alignment horizontal="right"/>
    </xf>
    <xf numFmtId="0" fontId="0" fillId="5" borderId="0" xfId="0" applyFont="1" applyFill="1" applyBorder="1"/>
    <xf numFmtId="3" fontId="0" fillId="5" borderId="0" xfId="0" applyNumberFormat="1" applyFont="1" applyFill="1" applyBorder="1"/>
  </cellXfs>
  <cellStyles count="11">
    <cellStyle name="Amounts" xfId="9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8" xr:uid="{00000000-0005-0000-0000-000007000000}"/>
    <cellStyle name="Title" xfId="1" builtinId="15" customBuiltin="1"/>
    <cellStyle name="Variance" xfId="10" xr:uid="{00000000-0005-0000-0000-000009000000}"/>
    <cellStyle name="Year" xfId="7" xr:uid="{00000000-0005-0000-0000-00000A000000}"/>
  </cellStyles>
  <dxfs count="42">
    <dxf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fill>
        <patternFill patternType="solid">
          <fgColor indexed="64"/>
          <bgColor theme="3" tint="0.749992370372631"/>
        </patternFill>
      </fill>
    </dxf>
    <dxf>
      <fill>
        <patternFill patternType="solid">
          <fgColor indexed="64"/>
          <bgColor theme="3" tint="0.749992370372631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color theme="1" tint="0.249977111117893"/>
        <name val="Agency FB"/>
        <family val="2"/>
        <scheme val="none"/>
      </font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fill>
        <patternFill patternType="solid">
          <fgColor indexed="64"/>
          <bgColor theme="7" tint="0.59999389629810485"/>
        </patternFill>
      </fill>
    </dxf>
    <dxf>
      <fill>
        <patternFill patternType="solid">
          <fgColor indexed="64"/>
          <bgColor theme="7" tint="0.59999389629810485"/>
        </patternFill>
      </fill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41"/>
      <tableStyleElement type="headerRow" dxfId="40"/>
      <tableStyleElement type="totalRow" dxfId="39"/>
    </tableStyle>
    <tableStyle name="Family budget monthly expense" pivot="0" count="3" xr9:uid="{00000000-0011-0000-FFFF-FFFF01000000}">
      <tableStyleElement type="wholeTable" dxfId="38"/>
      <tableStyleElement type="headerRow" dxfId="37"/>
      <tableStyleElement type="totalRow" dxfId="36"/>
    </tableStyle>
    <tableStyle name="Family budget monthly income" pivot="0" count="3" xr9:uid="{00000000-0011-0000-FFFF-FFFF02000000}">
      <tableStyleElement type="wholeTable" dxfId="35"/>
      <tableStyleElement type="headerRow" dxfId="34"/>
      <tableStyleElement type="total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DATA'!$B$4:$B$6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Budget Char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 headerRowDxfId="24" dataDxfId="22" totalsRowDxfId="23">
  <autoFilter ref="B6:E8" xr:uid="{00000000-0009-0000-0100-000001000000}"/>
  <tableColumns count="4">
    <tableColumn id="1" xr3:uid="{00000000-0010-0000-0000-000001000000}" name="Cash Flow" totalsRowLabel="Total Cash" dataDxfId="32" totalsRowDxfId="31"/>
    <tableColumn id="3" xr3:uid="{00000000-0010-0000-0000-000003000000}" name="Projected" totalsRowFunction="custom" dataDxfId="30" totalsRowDxfId="29">
      <totalsRowFormula>C7-C8</totalsRowFormula>
    </tableColumn>
    <tableColumn id="4" xr3:uid="{00000000-0010-0000-0000-000004000000}" name="Actual" totalsRowFunction="custom" dataDxfId="28" totalsRowDxfId="27">
      <totalsRowFormula>D7-D8</totalsRowFormula>
    </tableColumn>
    <tableColumn id="5" xr3:uid="{00000000-0010-0000-0000-000005000000}" name="Variance" totalsRowFunction="sum" dataDxfId="26" totalsRowDxfId="25">
      <calculatedColumnFormula>Income[[#Totals],[Variance]]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 headerRowDxfId="13" dataDxfId="11" totalsRowDxfId="12">
  <autoFilter ref="B5:E8" xr:uid="{00000000-0009-0000-0100-000005000000}"/>
  <tableColumns count="4">
    <tableColumn id="1" xr3:uid="{00000000-0010-0000-0100-000001000000}" name="Monthly Income" totalsRowLabel="Total Income" dataDxfId="21" totalsRowDxfId="20" dataCellStyle="Table Details"/>
    <tableColumn id="3" xr3:uid="{00000000-0010-0000-0100-000003000000}" name="Projected" totalsRowFunction="sum" dataDxfId="19" totalsRowDxfId="18" dataCellStyle="Amounts"/>
    <tableColumn id="4" xr3:uid="{00000000-0010-0000-0100-000004000000}" name="Actual" totalsRowFunction="sum" dataDxfId="17" totalsRowDxfId="16" dataCellStyle="Amounts"/>
    <tableColumn id="5" xr3:uid="{00000000-0010-0000-0100-000005000000}" name="Variance" totalsRowFunction="sum" dataDxfId="15" totalsRowDxfId="14" dataCellStyle="Variance">
      <calculatedColumnFormula>Income[[#This Row],[Actual]]-Income[[#This Row],[Projected]]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" displayName="Expense" ref="B5:E26" totalsRowCount="1" headerRowDxfId="2" dataDxfId="0" totalsRowDxfId="1">
  <autoFilter ref="B5:E25" xr:uid="{00000000-0009-0000-0100-000009000000}"/>
  <tableColumns count="4">
    <tableColumn id="1" xr3:uid="{00000000-0010-0000-0200-000001000000}" name="Monthly Expense" totalsRowLabel="Total" dataDxfId="10" totalsRowDxfId="9" dataCellStyle="Table Details"/>
    <tableColumn id="3" xr3:uid="{00000000-0010-0000-0200-000003000000}" name="Projected" totalsRowFunction="sum" dataDxfId="8" totalsRowDxfId="7" dataCellStyle="Amounts"/>
    <tableColumn id="4" xr3:uid="{00000000-0010-0000-0200-000004000000}" name="Actual" totalsRowFunction="sum" dataDxfId="6" totalsRowDxfId="5" dataCellStyle="Amounts"/>
    <tableColumn id="5" xr3:uid="{00000000-0010-0000-0200-000005000000}" name="Variance" totalsRowFunction="sum" dataDxfId="4" totalsRowDxfId="3" dataCellStyle="Variance">
      <calculatedColumnFormula>Expense[[#This Row],[Projected]]-Expense[[#This Row],[Actual]]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9"/>
  <sheetViews>
    <sheetView showGridLines="0" tabSelected="1" zoomScaleNormal="100" workbookViewId="0">
      <selection activeCell="H10" sqref="H10"/>
    </sheetView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7" ht="23.25" customHeight="1" x14ac:dyDescent="0.3">
      <c r="B1" s="7" t="s">
        <v>35</v>
      </c>
      <c r="C1" s="2"/>
    </row>
    <row r="2" spans="2:7" ht="46.5" customHeight="1" x14ac:dyDescent="0.3">
      <c r="B2" s="8" t="s">
        <v>0</v>
      </c>
      <c r="C2" s="2"/>
    </row>
    <row r="3" spans="2:7" ht="27" thickBot="1" x14ac:dyDescent="0.45">
      <c r="B3" s="9" t="s">
        <v>37</v>
      </c>
      <c r="C3" s="2"/>
    </row>
    <row r="4" spans="2:7" ht="26.25" x14ac:dyDescent="0.3">
      <c r="B4" s="10">
        <f ca="1">YEAR(TODAY())</f>
        <v>2018</v>
      </c>
      <c r="C4" s="2"/>
    </row>
    <row r="5" spans="2:7" ht="219.75" customHeight="1" x14ac:dyDescent="0.3">
      <c r="B5" s="4" t="s">
        <v>36</v>
      </c>
      <c r="C5" s="6"/>
      <c r="D5" s="6"/>
      <c r="E5" s="6"/>
    </row>
    <row r="6" spans="2:7" ht="45" customHeight="1" x14ac:dyDescent="0.5">
      <c r="B6" s="11" t="s">
        <v>1</v>
      </c>
      <c r="C6" s="12" t="s">
        <v>2</v>
      </c>
      <c r="D6" s="12" t="s">
        <v>3</v>
      </c>
      <c r="E6" s="12" t="s">
        <v>4</v>
      </c>
      <c r="F6" s="13"/>
      <c r="G6" s="13"/>
    </row>
    <row r="7" spans="2:7" ht="17.25" customHeight="1" x14ac:dyDescent="0.3">
      <c r="B7" s="14" t="s">
        <v>5</v>
      </c>
      <c r="C7" s="15">
        <f>Income[[#Totals],[Projected]]</f>
        <v>5700</v>
      </c>
      <c r="D7" s="15">
        <f>Income[[#Totals],[Actual]]</f>
        <v>5500</v>
      </c>
      <c r="E7" s="16">
        <f>Income[[#Totals],[Variance]]</f>
        <v>-200</v>
      </c>
      <c r="F7" s="13"/>
      <c r="G7" s="13"/>
    </row>
    <row r="8" spans="2:7" ht="17.25" customHeight="1" x14ac:dyDescent="0.3">
      <c r="B8" s="14" t="s">
        <v>6</v>
      </c>
      <c r="C8" s="15">
        <f>Expense[[#Totals],[Projected]]</f>
        <v>3603</v>
      </c>
      <c r="D8" s="15">
        <f>Expense[[#Totals],[Actual]]</f>
        <v>3655</v>
      </c>
      <c r="E8" s="16">
        <f>Expense[[#Totals],[Variance]]</f>
        <v>-52</v>
      </c>
      <c r="F8" s="13"/>
      <c r="G8" s="13"/>
    </row>
    <row r="9" spans="2:7" ht="17.25" customHeight="1" x14ac:dyDescent="0.3">
      <c r="B9" s="12" t="s">
        <v>7</v>
      </c>
      <c r="C9" s="17">
        <f>C7-C8</f>
        <v>2097</v>
      </c>
      <c r="D9" s="17">
        <f>D7-D8</f>
        <v>1845</v>
      </c>
      <c r="E9" s="17">
        <f>SUBTOTAL(109,CashFlow[Variance])</f>
        <v>-252</v>
      </c>
      <c r="F9" s="13"/>
      <c r="G9" s="13"/>
    </row>
  </sheetData>
  <dataValidations count="10">
    <dataValidation allowBlank="1" showInputMessage="1" showErrorMessage="1" prompt="Create a Family Budget in this workbook. Chart and Cash Flow table in this worksheet are automatically updated based on Monthly Income and Expenses entered in other worksheets" sqref="A1" xr:uid="{00000000-0002-0000-0000-000000000000}"/>
    <dataValidation allowBlank="1" showInputMessage="1" showErrorMessage="1" prompt="Enter name for the budget in this cell" sqref="B1" xr:uid="{00000000-0002-0000-0000-000001000000}"/>
    <dataValidation allowBlank="1" showInputMessage="1" showErrorMessage="1" prompt="Enter month in this cell and year in cell below" sqref="B3" xr:uid="{00000000-0002-0000-0000-000002000000}"/>
    <dataValidation allowBlank="1" showInputMessage="1" showErrorMessage="1" prompt="Enter year in this cell" sqref="B4" xr:uid="{00000000-0002-0000-0000-000003000000}"/>
    <dataValidation allowBlank="1" showInputMessage="1" showErrorMessage="1" prompt="Total Income and Total Expense items are automatically updated in this column under this heading based on inputs in the Income and Expense tables" sqref="B6" xr:uid="{00000000-0002-0000-0000-000004000000}"/>
    <dataValidation allowBlank="1" showInputMessage="1" showErrorMessage="1" prompt="Actual Income and Expenses are automatically updated in this column under this heading" sqref="D6" xr:uid="{00000000-0002-0000-0000-000005000000}"/>
    <dataValidation allowBlank="1" showInputMessage="1" showErrorMessage="1" prompt="Variance amount and icon are automatically updated in this column under this heading" sqref="E6" xr:uid="{00000000-0002-0000-0000-000006000000}"/>
    <dataValidation allowBlank="1" showInputMessage="1" showErrorMessage="1" prompt="A chart showing the comparison of Actual and Projected Cash Flow, Monthly Income and Monthly Expense" sqref="B5" xr:uid="{00000000-0002-0000-0000-000007000000}"/>
    <dataValidation allowBlank="1" showInputMessage="1" showErrorMessage="1" prompt="Title of this worksheet is in this cell and Chart and Tip in cell B5. Enter month in cell below" sqref="B2" xr:uid="{00000000-0002-0000-0000-000008000000}"/>
    <dataValidation allowBlank="1" showInputMessage="1" showErrorMessage="1" prompt="Projected Income and Expenses are automatically updated in this column under this heading" sqref="C6" xr:uid="{00000000-0002-0000-0000-000009000000}"/>
  </dataValidations>
  <printOptions horizontalCentered="1"/>
  <pageMargins left="0.4" right="0.4" top="0.4" bottom="0.4" header="0.25" footer="0.25"/>
  <pageSetup scale="79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11"/>
  <sheetViews>
    <sheetView showGridLines="0" zoomScaleNormal="100" workbookViewId="0">
      <selection activeCell="H5" sqref="H5"/>
    </sheetView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18" t="str">
        <f>Name</f>
        <v>Name</v>
      </c>
      <c r="C1" s="19"/>
      <c r="D1" s="19"/>
      <c r="E1" s="19"/>
    </row>
    <row r="2" spans="2:5" ht="46.5" customHeight="1" x14ac:dyDescent="0.3">
      <c r="B2" s="20" t="str">
        <f>BudgetTitle</f>
        <v>Family Budget</v>
      </c>
      <c r="C2" s="21"/>
      <c r="D2" s="19"/>
      <c r="E2" s="19"/>
    </row>
    <row r="3" spans="2:5" ht="27.75" thickBot="1" x14ac:dyDescent="0.45">
      <c r="B3" s="22" t="str">
        <f>Month</f>
        <v>Enter Month</v>
      </c>
      <c r="C3" s="19"/>
      <c r="D3" s="19"/>
      <c r="E3" s="19"/>
    </row>
    <row r="4" spans="2:5" ht="27" x14ac:dyDescent="0.3">
      <c r="B4" s="23">
        <f ca="1">Year</f>
        <v>2018</v>
      </c>
      <c r="C4" s="19"/>
      <c r="D4" s="19"/>
      <c r="E4" s="19"/>
    </row>
    <row r="5" spans="2:5" ht="45" customHeight="1" x14ac:dyDescent="0.4">
      <c r="B5" s="24" t="s">
        <v>8</v>
      </c>
      <c r="C5" s="25" t="s">
        <v>2</v>
      </c>
      <c r="D5" s="25" t="s">
        <v>3</v>
      </c>
      <c r="E5" s="25" t="s">
        <v>4</v>
      </c>
    </row>
    <row r="6" spans="2:5" ht="17.25" customHeight="1" x14ac:dyDescent="0.3">
      <c r="B6" s="26" t="s">
        <v>9</v>
      </c>
      <c r="C6" s="27">
        <v>4000</v>
      </c>
      <c r="D6" s="27">
        <v>4000</v>
      </c>
      <c r="E6" s="28">
        <f>Income[[#This Row],[Actual]]-Income[[#This Row],[Projected]]</f>
        <v>0</v>
      </c>
    </row>
    <row r="7" spans="2:5" ht="17.25" customHeight="1" x14ac:dyDescent="0.3">
      <c r="B7" s="26" t="s">
        <v>10</v>
      </c>
      <c r="C7" s="27">
        <v>1400</v>
      </c>
      <c r="D7" s="27">
        <v>1500</v>
      </c>
      <c r="E7" s="28">
        <f>Income[[#This Row],[Actual]]-Income[[#This Row],[Projected]]</f>
        <v>100</v>
      </c>
    </row>
    <row r="8" spans="2:5" ht="17.25" customHeight="1" x14ac:dyDescent="0.3">
      <c r="B8" s="26" t="s">
        <v>11</v>
      </c>
      <c r="C8" s="27">
        <v>300</v>
      </c>
      <c r="D8" s="27">
        <v>0</v>
      </c>
      <c r="E8" s="28">
        <f>Income[[#This Row],[Actual]]-Income[[#This Row],[Projected]]</f>
        <v>-300</v>
      </c>
    </row>
    <row r="9" spans="2:5" ht="17.25" customHeight="1" x14ac:dyDescent="0.3">
      <c r="B9" s="29" t="s">
        <v>5</v>
      </c>
      <c r="C9" s="30">
        <f>SUBTOTAL(109,Income[Projected])</f>
        <v>5700</v>
      </c>
      <c r="D9" s="30">
        <f>SUBTOTAL(109,Income[Actual])</f>
        <v>5500</v>
      </c>
      <c r="E9" s="30">
        <f>SUBTOTAL(109,Income[Variance])</f>
        <v>-200</v>
      </c>
    </row>
    <row r="10" spans="2:5" ht="17.25" customHeight="1" x14ac:dyDescent="0.3">
      <c r="B10" s="25"/>
      <c r="C10" s="25"/>
      <c r="D10" s="19"/>
      <c r="E10" s="19"/>
    </row>
    <row r="11" spans="2:5" ht="17.25" customHeight="1" x14ac:dyDescent="0.3">
      <c r="B11" s="25"/>
      <c r="C11" s="25"/>
      <c r="D11" s="19"/>
      <c r="E11" s="19"/>
    </row>
  </sheetData>
  <conditionalFormatting sqref="E6:E8">
    <cfRule type="iconSet" priority="1">
      <iconSet iconSet="3Arrows">
        <cfvo type="percent" val="0"/>
        <cfvo type="num" val="0"/>
        <cfvo type="num" val="0" gte="0"/>
      </iconSet>
    </cfRule>
  </conditionalFormatting>
  <dataValidations xWindow="38" yWindow="260" count="9">
    <dataValidation allowBlank="1" showInputMessage="1" showErrorMessage="1" prompt="Variance is automatically calculated, and icon is upd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Year is automatically updated based on year entered in cell B4 in Cash Flow worksheet. Enter income details in table below" sqref="B4" xr:uid="{00000000-0002-0000-0100-000004000000}"/>
    <dataValidation allowBlank="1" showInputMessage="1" showErrorMessage="1" prompt="Month is automatically updated based on month entered in cell B3 in Cash Flow worksheet" sqref="B3" xr:uid="{00000000-0002-0000-0100-000005000000}"/>
    <dataValidation allowBlank="1" showInputMessage="1" showErrorMessage="1" prompt="Name is automatically updated based on Name entered in cell B1 in Cash Flow worksheet" sqref="B1" xr:uid="{00000000-0002-0000-0100-000006000000}"/>
    <dataValidation allowBlank="1" showInputMessage="1" showErrorMessage="1" prompt="Enter details in Income table in this worksheet for tracking Projected and Actual Monthly income" sqref="A1" xr:uid="{00000000-0002-0000-0100-000007000000}"/>
    <dataValidation allowBlank="1" showInputMessage="1" showErrorMessage="1" prompt="Title is automatically updated based on title entered in cell B2 in Cash Flow worksheet" sqref="B2" xr:uid="{00000000-0002-0000-01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A1:E26"/>
  <sheetViews>
    <sheetView showGridLines="0" zoomScaleNormal="100" workbookViewId="0">
      <selection activeCell="J13" sqref="J13"/>
    </sheetView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1:5" ht="23.25" customHeight="1" x14ac:dyDescent="0.3">
      <c r="A1" s="31"/>
      <c r="B1" s="32" t="str">
        <f>Name</f>
        <v>Name</v>
      </c>
      <c r="C1" s="2"/>
    </row>
    <row r="2" spans="1:5" ht="46.5" customHeight="1" x14ac:dyDescent="0.3">
      <c r="A2" s="31"/>
      <c r="B2" s="33" t="str">
        <f>BudgetTitle</f>
        <v>Family Budget</v>
      </c>
      <c r="C2" s="2"/>
    </row>
    <row r="3" spans="1:5" ht="27" thickBot="1" x14ac:dyDescent="0.45">
      <c r="A3" s="31"/>
      <c r="B3" s="34" t="str">
        <f>Month</f>
        <v>Enter Month</v>
      </c>
      <c r="C3" s="2"/>
    </row>
    <row r="4" spans="1:5" ht="26.25" x14ac:dyDescent="0.3">
      <c r="A4" s="35"/>
      <c r="B4" s="36">
        <f ca="1">Year</f>
        <v>2018</v>
      </c>
      <c r="C4" s="2"/>
    </row>
    <row r="5" spans="1:5" ht="45" customHeight="1" x14ac:dyDescent="0.5">
      <c r="A5" s="37"/>
      <c r="B5" s="38" t="s">
        <v>12</v>
      </c>
      <c r="C5" s="37" t="s">
        <v>2</v>
      </c>
      <c r="D5" s="37" t="s">
        <v>3</v>
      </c>
      <c r="E5" s="37" t="s">
        <v>4</v>
      </c>
    </row>
    <row r="6" spans="1:5" ht="17.25" customHeight="1" x14ac:dyDescent="0.3">
      <c r="A6" s="37"/>
      <c r="B6" s="39" t="s">
        <v>13</v>
      </c>
      <c r="C6" s="40">
        <v>1500</v>
      </c>
      <c r="D6" s="40">
        <v>1500</v>
      </c>
      <c r="E6" s="41">
        <f>Expense[[#This Row],[Projected]]-Expense[[#This Row],[Actual]]</f>
        <v>0</v>
      </c>
    </row>
    <row r="7" spans="1:5" ht="17.25" customHeight="1" x14ac:dyDescent="0.3">
      <c r="A7" s="37"/>
      <c r="B7" s="39" t="s">
        <v>14</v>
      </c>
      <c r="C7" s="40">
        <v>250</v>
      </c>
      <c r="D7" s="40">
        <v>280</v>
      </c>
      <c r="E7" s="41">
        <f>Expense[[#This Row],[Projected]]-Expense[[#This Row],[Actual]]</f>
        <v>-30</v>
      </c>
    </row>
    <row r="8" spans="1:5" ht="17.25" customHeight="1" x14ac:dyDescent="0.3">
      <c r="A8" s="37"/>
      <c r="B8" s="39" t="s">
        <v>15</v>
      </c>
      <c r="C8" s="40">
        <v>38</v>
      </c>
      <c r="D8" s="40">
        <v>38</v>
      </c>
      <c r="E8" s="41">
        <f>Expense[[#This Row],[Projected]]-Expense[[#This Row],[Actual]]</f>
        <v>0</v>
      </c>
    </row>
    <row r="9" spans="1:5" ht="17.25" customHeight="1" x14ac:dyDescent="0.3">
      <c r="A9" s="37"/>
      <c r="B9" s="39" t="s">
        <v>16</v>
      </c>
      <c r="C9" s="40">
        <v>65</v>
      </c>
      <c r="D9" s="40">
        <v>78</v>
      </c>
      <c r="E9" s="41">
        <f>Expense[[#This Row],[Projected]]-Expense[[#This Row],[Actual]]</f>
        <v>-13</v>
      </c>
    </row>
    <row r="10" spans="1:5" ht="17.25" customHeight="1" x14ac:dyDescent="0.3">
      <c r="A10" s="37"/>
      <c r="B10" s="39" t="s">
        <v>17</v>
      </c>
      <c r="C10" s="40">
        <v>25</v>
      </c>
      <c r="D10" s="40">
        <v>21</v>
      </c>
      <c r="E10" s="41">
        <f>Expense[[#This Row],[Projected]]-Expense[[#This Row],[Actual]]</f>
        <v>4</v>
      </c>
    </row>
    <row r="11" spans="1:5" ht="17.25" customHeight="1" x14ac:dyDescent="0.3">
      <c r="A11" s="37"/>
      <c r="B11" s="39" t="s">
        <v>18</v>
      </c>
      <c r="C11" s="40">
        <v>75</v>
      </c>
      <c r="D11" s="40">
        <v>83</v>
      </c>
      <c r="E11" s="41">
        <f>Expense[[#This Row],[Projected]]-Expense[[#This Row],[Actual]]</f>
        <v>-8</v>
      </c>
    </row>
    <row r="12" spans="1:5" ht="17.25" customHeight="1" x14ac:dyDescent="0.3">
      <c r="A12" s="37"/>
      <c r="B12" s="39" t="s">
        <v>19</v>
      </c>
      <c r="C12" s="40">
        <v>60</v>
      </c>
      <c r="D12" s="40">
        <v>60</v>
      </c>
      <c r="E12" s="41">
        <f>Expense[[#This Row],[Projected]]-Expense[[#This Row],[Actual]]</f>
        <v>0</v>
      </c>
    </row>
    <row r="13" spans="1:5" ht="17.25" customHeight="1" x14ac:dyDescent="0.3">
      <c r="A13" s="37"/>
      <c r="B13" s="39" t="s">
        <v>20</v>
      </c>
      <c r="C13" s="40">
        <v>0</v>
      </c>
      <c r="D13" s="40">
        <v>60</v>
      </c>
      <c r="E13" s="41">
        <f>Expense[[#This Row],[Projected]]-Expense[[#This Row],[Actual]]</f>
        <v>-60</v>
      </c>
    </row>
    <row r="14" spans="1:5" ht="17.25" customHeight="1" x14ac:dyDescent="0.3">
      <c r="A14" s="37"/>
      <c r="B14" s="39" t="s">
        <v>21</v>
      </c>
      <c r="C14" s="40">
        <v>180</v>
      </c>
      <c r="D14" s="40">
        <v>150</v>
      </c>
      <c r="E14" s="41">
        <f>Expense[[#This Row],[Projected]]-Expense[[#This Row],[Actual]]</f>
        <v>30</v>
      </c>
    </row>
    <row r="15" spans="1:5" ht="17.25" customHeight="1" x14ac:dyDescent="0.3">
      <c r="A15" s="37"/>
      <c r="B15" s="39" t="s">
        <v>22</v>
      </c>
      <c r="C15" s="40">
        <v>250</v>
      </c>
      <c r="D15" s="40">
        <v>250</v>
      </c>
      <c r="E15" s="41">
        <f>Expense[[#This Row],[Projected]]-Expense[[#This Row],[Actual]]</f>
        <v>0</v>
      </c>
    </row>
    <row r="16" spans="1:5" ht="17.25" customHeight="1" x14ac:dyDescent="0.3">
      <c r="A16" s="37"/>
      <c r="B16" s="39" t="s">
        <v>23</v>
      </c>
      <c r="C16" s="40">
        <v>75</v>
      </c>
      <c r="D16" s="40">
        <v>80</v>
      </c>
      <c r="E16" s="41">
        <f>Expense[[#This Row],[Projected]]-Expense[[#This Row],[Actual]]</f>
        <v>-5</v>
      </c>
    </row>
    <row r="17" spans="1:5" ht="17.25" customHeight="1" x14ac:dyDescent="0.3">
      <c r="A17" s="37"/>
      <c r="B17" s="39" t="s">
        <v>24</v>
      </c>
      <c r="C17" s="40">
        <v>280</v>
      </c>
      <c r="D17" s="40">
        <v>260</v>
      </c>
      <c r="E17" s="41">
        <f>Expense[[#This Row],[Projected]]-Expense[[#This Row],[Actual]]</f>
        <v>20</v>
      </c>
    </row>
    <row r="18" spans="1:5" ht="17.25" customHeight="1" x14ac:dyDescent="0.3">
      <c r="A18" s="37"/>
      <c r="B18" s="39" t="s">
        <v>25</v>
      </c>
      <c r="C18" s="40">
        <v>75</v>
      </c>
      <c r="D18" s="40">
        <v>65</v>
      </c>
      <c r="E18" s="41">
        <f>Expense[[#This Row],[Projected]]-Expense[[#This Row],[Actual]]</f>
        <v>10</v>
      </c>
    </row>
    <row r="19" spans="1:5" ht="17.25" customHeight="1" x14ac:dyDescent="0.3">
      <c r="A19" s="37"/>
      <c r="B19" s="39" t="s">
        <v>26</v>
      </c>
      <c r="C19" s="40">
        <v>255</v>
      </c>
      <c r="D19" s="40">
        <v>255</v>
      </c>
      <c r="E19" s="41">
        <f>Expense[[#This Row],[Projected]]-Expense[[#This Row],[Actual]]</f>
        <v>0</v>
      </c>
    </row>
    <row r="20" spans="1:5" ht="17.25" customHeight="1" x14ac:dyDescent="0.3">
      <c r="A20" s="37"/>
      <c r="B20" s="39" t="s">
        <v>27</v>
      </c>
      <c r="C20" s="40">
        <v>100</v>
      </c>
      <c r="D20" s="40">
        <v>100</v>
      </c>
      <c r="E20" s="41">
        <f>Expense[[#This Row],[Projected]]-Expense[[#This Row],[Actual]]</f>
        <v>0</v>
      </c>
    </row>
    <row r="21" spans="1:5" ht="17.25" customHeight="1" x14ac:dyDescent="0.3">
      <c r="A21" s="37"/>
      <c r="B21" s="39" t="s">
        <v>28</v>
      </c>
      <c r="C21" s="40">
        <v>0</v>
      </c>
      <c r="D21" s="40">
        <v>0</v>
      </c>
      <c r="E21" s="41">
        <f>Expense[[#This Row],[Projected]]-Expense[[#This Row],[Actual]]</f>
        <v>0</v>
      </c>
    </row>
    <row r="22" spans="1:5" ht="17.25" customHeight="1" x14ac:dyDescent="0.3">
      <c r="A22" s="37"/>
      <c r="B22" s="39" t="s">
        <v>29</v>
      </c>
      <c r="C22" s="40">
        <v>0</v>
      </c>
      <c r="D22" s="40">
        <v>0</v>
      </c>
      <c r="E22" s="41">
        <f>Expense[[#This Row],[Projected]]-Expense[[#This Row],[Actual]]</f>
        <v>0</v>
      </c>
    </row>
    <row r="23" spans="1:5" ht="17.25" customHeight="1" x14ac:dyDescent="0.3">
      <c r="A23" s="37"/>
      <c r="B23" s="39" t="s">
        <v>30</v>
      </c>
      <c r="C23" s="40">
        <v>150</v>
      </c>
      <c r="D23" s="40">
        <v>150</v>
      </c>
      <c r="E23" s="41">
        <f>Expense[[#This Row],[Projected]]-Expense[[#This Row],[Actual]]</f>
        <v>0</v>
      </c>
    </row>
    <row r="24" spans="1:5" ht="17.25" customHeight="1" x14ac:dyDescent="0.3">
      <c r="A24" s="37"/>
      <c r="B24" s="39" t="s">
        <v>31</v>
      </c>
      <c r="C24" s="40">
        <v>225</v>
      </c>
      <c r="D24" s="40">
        <v>225</v>
      </c>
      <c r="E24" s="41">
        <f>Expense[[#This Row],[Projected]]-Expense[[#This Row],[Actual]]</f>
        <v>0</v>
      </c>
    </row>
    <row r="25" spans="1:5" ht="17.25" customHeight="1" x14ac:dyDescent="0.3">
      <c r="A25" s="37"/>
      <c r="B25" s="39" t="s">
        <v>32</v>
      </c>
      <c r="C25" s="40">
        <v>0</v>
      </c>
      <c r="D25" s="40">
        <v>0</v>
      </c>
      <c r="E25" s="41">
        <f>Expense[[#This Row],[Projected]]-Expense[[#This Row],[Actual]]</f>
        <v>0</v>
      </c>
    </row>
    <row r="26" spans="1:5" ht="17.25" customHeight="1" x14ac:dyDescent="0.3">
      <c r="A26" s="37"/>
      <c r="B26" s="42" t="s">
        <v>33</v>
      </c>
      <c r="C26" s="43">
        <f>SUBTOTAL(109,Expense[Projected])</f>
        <v>3603</v>
      </c>
      <c r="D26" s="43">
        <f>SUBTOTAL(109,Expense[Actual])</f>
        <v>3655</v>
      </c>
      <c r="E26" s="43">
        <f>SUBTOTAL(109,Expense[Variance])</f>
        <v>-52</v>
      </c>
    </row>
  </sheetData>
  <conditionalFormatting sqref="E6:E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9">
    <dataValidation allowBlank="1" showInputMessage="1" showErrorMessage="1" prompt="Enter details in Expense table in this worksheet for tracking Projected and Actual Monthly Expenses" sqref="A1" xr:uid="{00000000-0002-0000-0200-000000000000}"/>
    <dataValidation allowBlank="1" showInputMessage="1" showErrorMessage="1" prompt="Name is automatically updated based on name entered in cell B1 in Cash Flow worksheet" sqref="B1" xr:uid="{00000000-0002-0000-0200-000001000000}"/>
    <dataValidation allowBlank="1" showInputMessage="1" showErrorMessage="1" prompt="Month is automatically updated based on month entered in cell B3 in Cash Flow worksheet" sqref="B3" xr:uid="{00000000-0002-0000-0200-000002000000}"/>
    <dataValidation allowBlank="1" showInputMessage="1" showErrorMessage="1" prompt="Year is automatically updated based on year entered in cell B4 in Cash Flow worksheet. Enter expense details in table below" sqref="B4" xr:uid="{00000000-0002-0000-0200-000003000000}"/>
    <dataValidation allowBlank="1" showInputMessage="1" showErrorMessage="1" prompt="Enter Monthly Expense items in this column under this heading. Use heading filters to find specific entries" sqref="B5" xr:uid="{00000000-0002-0000-0200-000004000000}"/>
    <dataValidation allowBlank="1" showInputMessage="1" showErrorMessage="1" prompt="Enter Projected expense in this column under this heading" sqref="C5" xr:uid="{00000000-0002-0000-0200-000005000000}"/>
    <dataValidation allowBlank="1" showInputMessage="1" showErrorMessage="1" prompt="Enter Actual expense in this column under this heading" sqref="D5" xr:uid="{00000000-0002-0000-0200-000006000000}"/>
    <dataValidation allowBlank="1" showInputMessage="1" showErrorMessage="1" prompt="Variance is automatically calculated, and icon is updated in this column under this heading" sqref="E5" xr:uid="{00000000-0002-0000-0200-000007000000}"/>
    <dataValidation allowBlank="1" showInputMessage="1" showErrorMessage="1" prompt="Title is automatically updated based on title entered in cell B2 in Cash Flow worksheet" sqref="B2" xr:uid="{00000000-0002-0000-0200-000008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5" t="s">
        <v>34</v>
      </c>
      <c r="C1" s="1"/>
      <c r="D1" s="1"/>
    </row>
    <row r="3" spans="2:4" x14ac:dyDescent="0.3">
      <c r="B3" s="3"/>
      <c r="C3" s="3" t="s">
        <v>2</v>
      </c>
      <c r="D3" s="3" t="s">
        <v>3</v>
      </c>
    </row>
    <row r="4" spans="2:4" x14ac:dyDescent="0.3">
      <c r="B4" s="3" t="s">
        <v>1</v>
      </c>
      <c r="C4" s="3">
        <f>CashFlow[[#Totals],[Projected]]</f>
        <v>2097</v>
      </c>
      <c r="D4" s="3">
        <f>CashFlow[[#Totals],[Actual]]</f>
        <v>1845</v>
      </c>
    </row>
    <row r="5" spans="2:4" x14ac:dyDescent="0.3">
      <c r="B5" s="3" t="s">
        <v>8</v>
      </c>
      <c r="C5" s="3">
        <f>Income[[#Totals],[Projected]]</f>
        <v>5700</v>
      </c>
      <c r="D5" s="3">
        <f>Income[[#Totals],[Actual]]</f>
        <v>5500</v>
      </c>
    </row>
    <row r="6" spans="2:4" x14ac:dyDescent="0.3">
      <c r="B6" s="3" t="s">
        <v>12</v>
      </c>
      <c r="C6" s="3">
        <f>Expense[[#Totals],[Projected]]</f>
        <v>3603</v>
      </c>
      <c r="D6" s="3">
        <f>Expense[[#Totals],[Actual]]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Cash Flow</vt:lpstr>
      <vt:lpstr>Monthly Income</vt:lpstr>
      <vt:lpstr>Monthly Expense</vt:lpstr>
      <vt:lpstr>CHART DATA</vt:lpstr>
      <vt:lpstr>BudgetTitle</vt:lpstr>
      <vt:lpstr>Month</vt:lpstr>
      <vt:lpstr>Name</vt:lpstr>
      <vt:lpstr>'Cash Flow'!Print_Titles</vt:lpstr>
      <vt:lpstr>'Monthly Expense'!Print_Titles</vt:lpstr>
      <vt:lpstr>'Monthly Income'!Print_Titles</vt:lpstr>
      <vt:lpstr>Title1</vt:lpstr>
      <vt:lpstr>Title2</vt:lpstr>
      <vt:lpstr>Title3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</dc:creator>
  <cp:lastModifiedBy>Faiza</cp:lastModifiedBy>
  <cp:lastPrinted>2018-07-28T09:53:02Z</cp:lastPrinted>
  <dcterms:created xsi:type="dcterms:W3CDTF">2018-02-18T19:38:03Z</dcterms:created>
  <dcterms:modified xsi:type="dcterms:W3CDTF">2018-07-28T09:53:21Z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2018-02-18T19:38:08.3824208Z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