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0730" windowHeight="11760"/>
  </bookViews>
  <sheets>
    <sheet name="Inventory List" sheetId="2" r:id="rId1"/>
    <sheet name="Inventory Pick List" sheetId="11" r:id="rId2"/>
    <sheet name="Bin Lookup" sheetId="9" r:id="rId3"/>
  </sheets>
  <definedNames>
    <definedName name="BinLookup">BinLookupTable[BIN '#]</definedName>
    <definedName name="_xlnm.Print_Titles" localSheetId="2">'Bin Lookup'!$4:$4</definedName>
    <definedName name="_xlnm.Print_Titles" localSheetId="0">'Inventory List'!$5:$5</definedName>
    <definedName name="_xlnm.Print_Titles" localSheetId="1">'Inventory Pick List'!$3:$3</definedName>
    <definedName name="SKULookup">InventoryTable[SKU]</definedName>
  </definedNames>
  <calcPr calcId="144525"/>
</workbook>
</file>

<file path=xl/calcChain.xml><?xml version="1.0" encoding="utf-8"?>
<calcChain xmlns="http://schemas.openxmlformats.org/spreadsheetml/2006/main">
  <c r="H8" i="11" l="1"/>
  <c r="G8" i="11"/>
  <c r="F8" i="11"/>
  <c r="E8" i="11"/>
  <c r="H7" i="11"/>
  <c r="G7" i="11"/>
  <c r="F7" i="11"/>
  <c r="E7" i="11"/>
  <c r="H6" i="11"/>
  <c r="G6" i="11"/>
  <c r="F6" i="11"/>
  <c r="E6" i="11"/>
  <c r="H5" i="11"/>
  <c r="G5" i="11"/>
  <c r="F5" i="11"/>
  <c r="E5" i="11"/>
  <c r="H4" i="11"/>
  <c r="G4" i="11"/>
  <c r="F4" i="11"/>
  <c r="E4" i="11"/>
  <c r="K16" i="2"/>
  <c r="J16" i="2"/>
  <c r="E16" i="2"/>
  <c r="K15" i="2"/>
  <c r="J15" i="2"/>
  <c r="E15" i="2"/>
  <c r="I7" i="11" s="1"/>
  <c r="K14" i="2"/>
  <c r="J14" i="2"/>
  <c r="E14" i="2"/>
  <c r="K13" i="2"/>
  <c r="J13" i="2"/>
  <c r="E13" i="2"/>
  <c r="K12" i="2"/>
  <c r="J12" i="2"/>
  <c r="E12" i="2"/>
  <c r="I6" i="11" s="1"/>
  <c r="K11" i="2"/>
  <c r="J11" i="2"/>
  <c r="E11" i="2"/>
  <c r="K10" i="2"/>
  <c r="J10" i="2"/>
  <c r="E10" i="2"/>
  <c r="K9" i="2"/>
  <c r="J9" i="2"/>
  <c r="E9" i="2"/>
  <c r="I5" i="11" s="1"/>
  <c r="K8" i="2"/>
  <c r="J8" i="2"/>
  <c r="E8" i="2"/>
  <c r="I8" i="11" s="1"/>
  <c r="K7" i="2"/>
  <c r="J7" i="2"/>
  <c r="E7" i="2"/>
  <c r="K6" i="2"/>
  <c r="J6" i="2"/>
  <c r="E6" i="2"/>
  <c r="I4" i="11" s="1"/>
  <c r="F3" i="2"/>
  <c r="D3" i="2"/>
  <c r="B3" i="2" l="1"/>
</calcChain>
</file>

<file path=xl/sharedStrings.xml><?xml version="1.0" encoding="utf-8"?>
<sst xmlns="http://schemas.openxmlformats.org/spreadsheetml/2006/main" count="106" uniqueCount="66">
  <si>
    <t>SKU</t>
  </si>
  <si>
    <t>T345</t>
  </si>
  <si>
    <t>T5789</t>
  </si>
  <si>
    <t>T9876</t>
  </si>
  <si>
    <t>Item 3</t>
  </si>
  <si>
    <t>T098</t>
  </si>
  <si>
    <t>T349</t>
  </si>
  <si>
    <t>T9875</t>
  </si>
  <si>
    <t>Item 1</t>
  </si>
  <si>
    <t>Item 2</t>
  </si>
  <si>
    <t>Item 4</t>
  </si>
  <si>
    <t>Item 5</t>
  </si>
  <si>
    <t>Item 6</t>
  </si>
  <si>
    <t>Item 7</t>
  </si>
  <si>
    <t>Item 8</t>
  </si>
  <si>
    <t>Item 9</t>
  </si>
  <si>
    <t>Item 10</t>
  </si>
  <si>
    <t>Large bin</t>
  </si>
  <si>
    <t>Small bin</t>
  </si>
  <si>
    <t>Medium bin</t>
  </si>
  <si>
    <t>Row 2, slot 1</t>
  </si>
  <si>
    <t>Row 3, slot 2</t>
  </si>
  <si>
    <t>Row 4, slot 5</t>
  </si>
  <si>
    <t>Row 3, slot 1</t>
  </si>
  <si>
    <t>Row 1, slot 1</t>
  </si>
  <si>
    <t>Row 1, slot 2</t>
  </si>
  <si>
    <t>Row 2, slot 2</t>
  </si>
  <si>
    <t>Each</t>
  </si>
  <si>
    <t>TS3456</t>
  </si>
  <si>
    <t>Box (10 ct)</t>
  </si>
  <si>
    <t>Package (5 ct)</t>
  </si>
  <si>
    <t>SP7875</t>
  </si>
  <si>
    <t>TR87680</t>
  </si>
  <si>
    <t>MK676554</t>
  </si>
  <si>
    <t>YE98767</t>
  </si>
  <si>
    <t>XR23423</t>
  </si>
  <si>
    <t>PW98762</t>
  </si>
  <si>
    <t>BM87684</t>
  </si>
  <si>
    <t>BH67655</t>
  </si>
  <si>
    <t>WT98768</t>
  </si>
  <si>
    <t>TP001-1</t>
  </si>
  <si>
    <t>WAREHOUSE INVENTORY LIST</t>
  </si>
  <si>
    <t>TOTAL INVENTORY VALUE:</t>
  </si>
  <si>
    <t>BIN COUNT:</t>
  </si>
  <si>
    <t>INVENTORY ITEMS:</t>
  </si>
  <si>
    <t>DESCRIPTION</t>
  </si>
  <si>
    <t>BIN #</t>
  </si>
  <si>
    <t>LOCATION</t>
  </si>
  <si>
    <t>UNIT</t>
  </si>
  <si>
    <t>QTY</t>
  </si>
  <si>
    <t>REORDER QTY</t>
  </si>
  <si>
    <t>COST</t>
  </si>
  <si>
    <t>INVENTORY VALUE</t>
  </si>
  <si>
    <t>REORDER</t>
  </si>
  <si>
    <t>Item 11</t>
  </si>
  <si>
    <t>WDG123</t>
  </si>
  <si>
    <t>INVENTORY PICK LIST</t>
  </si>
  <si>
    <t>WIDTH</t>
  </si>
  <si>
    <t>HEIGHT</t>
  </si>
  <si>
    <t>LENGTH</t>
  </si>
  <si>
    <t>BIN LOOKUP</t>
  </si>
  <si>
    <t>THIS TABLE PROVIDES DATA FOR BOTH THE INVENTORY LIST AND THE INVENTORY PICK LIST SHEETS.</t>
  </si>
  <si>
    <t>ORDER #</t>
  </si>
  <si>
    <t>PICK QTY</t>
  </si>
  <si>
    <t>QTY AVAILABLE</t>
  </si>
  <si>
    <t>ITEM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</si>
</sst>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quot;$&quot;#,##0.00\)"/>
    <numFmt numFmtId="165" formatCode="&quot;$&quot;#,##0.00"/>
  </numFmts>
  <fonts count="7" x14ac:knownFonts="1">
    <font>
      <sz val="10"/>
      <color theme="3" tint="0.14996795556505021"/>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sz val="16"/>
      <color theme="4"/>
      <name val="Franklin Gothic Medium"/>
      <family val="2"/>
      <scheme val="major"/>
    </font>
    <font>
      <sz val="10"/>
      <color theme="3"/>
      <name val="Franklin Gothic Medium"/>
      <family val="2"/>
      <scheme val="minor"/>
    </font>
    <font>
      <sz val="10"/>
      <color theme="3" tint="0.14996795556505021"/>
      <name val="Franklin Gothic Medium"/>
      <family val="2"/>
      <scheme val="major"/>
    </font>
  </fonts>
  <fills count="2">
    <fill>
      <patternFill patternType="none"/>
    </fill>
    <fill>
      <patternFill patternType="gray125"/>
    </fill>
  </fills>
  <borders count="3">
    <border>
      <left/>
      <right/>
      <top/>
      <bottom/>
      <diagonal/>
    </border>
    <border>
      <left/>
      <right/>
      <top/>
      <bottom style="medium">
        <color theme="4" tint="0.39997558519241921"/>
      </bottom>
      <diagonal/>
    </border>
    <border>
      <left/>
      <right/>
      <top/>
      <bottom style="medium">
        <color theme="4" tint="0.39994506668294322"/>
      </bottom>
      <diagonal/>
    </border>
  </borders>
  <cellStyleXfs count="6">
    <xf numFmtId="0" fontId="0" fillId="0" borderId="0">
      <alignment vertical="center"/>
    </xf>
    <xf numFmtId="0" fontId="2" fillId="0" borderId="2" applyNumberFormat="0" applyFill="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cellStyleXfs>
  <cellXfs count="21">
    <xf numFmtId="0" fontId="0" fillId="0" borderId="0" xfId="0">
      <alignment vertical="center"/>
    </xf>
    <xf numFmtId="0" fontId="0" fillId="0" borderId="0" xfId="0" applyAlignment="1">
      <alignment horizontal="center"/>
    </xf>
    <xf numFmtId="0" fontId="2" fillId="0" borderId="2" xfId="1" applyAlignment="1">
      <alignment vertical="center"/>
    </xf>
    <xf numFmtId="0" fontId="0" fillId="0" borderId="0" xfId="0" applyNumberFormat="1" applyAlignment="1">
      <alignment horizontal="center"/>
    </xf>
    <xf numFmtId="0" fontId="3" fillId="0" borderId="0" xfId="3"/>
    <xf numFmtId="0" fontId="2" fillId="0" borderId="2" xfId="1"/>
    <xf numFmtId="165" fontId="4" fillId="0" borderId="0" xfId="2" applyNumberFormat="1" applyAlignment="1">
      <alignment horizontal="left"/>
    </xf>
    <xf numFmtId="0" fontId="4" fillId="0" borderId="0" xfId="2" applyAlignment="1">
      <alignment horizontal="left"/>
    </xf>
    <xf numFmtId="0" fontId="3" fillId="0" borderId="0" xfId="3" applyAlignment="1"/>
    <xf numFmtId="0" fontId="0" fillId="0" borderId="0" xfId="0" applyAlignment="1">
      <alignment horizontal="left" vertical="center" indent="1"/>
    </xf>
    <xf numFmtId="0" fontId="0" fillId="0" borderId="0" xfId="0" applyAlignment="1">
      <alignment horizontal="left" indent="1"/>
    </xf>
    <xf numFmtId="0" fontId="0" fillId="0" borderId="0" xfId="0" applyNumberFormat="1" applyAlignment="1">
      <alignment horizontal="left" indent="1"/>
    </xf>
    <xf numFmtId="0" fontId="0" fillId="0" borderId="0" xfId="0" applyAlignment="1">
      <alignment horizontal="center" vertical="center"/>
    </xf>
    <xf numFmtId="164" fontId="0" fillId="0" borderId="0" xfId="0" applyNumberFormat="1" applyAlignment="1">
      <alignment vertical="center"/>
    </xf>
    <xf numFmtId="0" fontId="0" fillId="0" borderId="0" xfId="0" applyNumberFormat="1" applyAlignment="1">
      <alignment horizontal="left" vertical="center" indent="1"/>
    </xf>
    <xf numFmtId="164" fontId="0" fillId="0" borderId="0" xfId="0" applyNumberFormat="1" applyAlignment="1">
      <alignment horizontal="center" vertical="center"/>
    </xf>
    <xf numFmtId="0" fontId="2" fillId="0" borderId="2" xfId="1" applyAlignment="1"/>
    <xf numFmtId="0" fontId="6" fillId="0" borderId="0" xfId="0" applyFont="1" applyAlignment="1">
      <alignment horizontal="left" vertical="center" indent="1"/>
    </xf>
    <xf numFmtId="0" fontId="6" fillId="0" borderId="0" xfId="0" applyFont="1" applyAlignment="1">
      <alignment horizontal="center" vertical="center"/>
    </xf>
    <xf numFmtId="0" fontId="6" fillId="0" borderId="0" xfId="0" applyFont="1" applyAlignment="1">
      <alignment horizontal="center"/>
    </xf>
    <xf numFmtId="0" fontId="1" fillId="0" borderId="0" xfId="0" applyFont="1" applyAlignment="1">
      <alignment vertical="center" wrapText="1"/>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4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0"/>
        <color theme="3" tint="0.14996795556505021"/>
        <name val="Franklin Gothic Medium"/>
        <scheme val="major"/>
      </font>
    </dxf>
    <dxf>
      <numFmt numFmtId="0" formatCode="General"/>
      <alignment horizontal="left" vertical="center" textRotation="0" wrapText="0" indent="1" justifyLastLine="0" shrinkToFit="0" readingOrder="0"/>
    </dxf>
    <dxf>
      <numFmt numFmtId="0" formatCode="General"/>
      <alignment horizontal="left" vertical="center" textRotation="0" wrapText="0" indent="1" justifyLastLine="0" shrinkToFit="0" readingOrder="0"/>
    </dxf>
    <dxf>
      <numFmt numFmtId="0" formatCode="General"/>
      <alignment horizontal="left" vertical="center" textRotation="0" wrapText="0" indent="1" justifyLastLine="0" shrinkToFit="0" readingOrder="0"/>
    </dxf>
    <dxf>
      <numFmt numFmtId="0" formatCode="General"/>
      <alignment horizontal="left" vertical="center" textRotation="0" wrapText="0" indent="1"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numFmt numFmtId="0" formatCode="General"/>
      <alignment horizontal="left" textRotation="0" wrapText="0" indent="1" justifyLastLine="0" shrinkToFit="0" readingOrder="0"/>
    </dxf>
    <dxf>
      <font>
        <strike val="0"/>
        <outline val="0"/>
        <shadow val="0"/>
        <u val="none"/>
        <vertAlign val="baseline"/>
        <sz val="10"/>
        <color theme="3" tint="0.14996795556505021"/>
        <name val="Franklin Gothic Medium"/>
        <scheme val="major"/>
      </font>
    </dxf>
    <dxf>
      <font>
        <b/>
        <i val="0"/>
        <color rgb="FFFF0000"/>
      </font>
    </dxf>
    <dxf>
      <alignment horizontal="left" vertical="bottom" textRotation="0" wrapText="0" indent="0" justifyLastLine="0" shrinkToFit="0" readingOrder="0"/>
    </dxf>
    <dxf>
      <numFmt numFmtId="164" formatCode="&quot;$&quot;#,##0.00_);\(&quot;$&quot;#,##0.00\)"/>
      <alignment horizontal="center" vertical="center" textRotation="0" wrapText="0" indent="0" justifyLastLine="0" shrinkToFit="0" readingOrder="0"/>
    </dxf>
    <dxf>
      <numFmt numFmtId="164" formatCode="&quot;$&quot;#,##0.00_);\(&quot;$&quot;#,##0.00\)"/>
      <alignment horizontal="general" vertical="center" textRotation="0" wrapText="0" indent="0" justifyLastLine="0" shrinkToFit="0" readingOrder="0"/>
    </dxf>
    <dxf>
      <alignment horizontal="left" vertical="bottom" textRotation="0" wrapText="0" indent="0" justifyLastLine="0" shrinkToFit="0" readingOrder="0"/>
    </dxf>
    <dxf>
      <numFmt numFmtId="164" formatCode="&quot;$&quot;#,##0.00_);\(&quot;$&quot;#,##0.00\)"/>
      <alignment horizontal="general"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left" vertical="center" textRotation="0" wrapText="0" indent="1" justifyLastLine="0" shrinkToFit="0" readingOrder="0"/>
    </dxf>
    <dxf>
      <alignment horizontal="left" vertical="bottom" textRotation="0" wrapText="0" indent="0" justifyLastLine="0" shrinkToFit="0" readingOrder="0"/>
    </dxf>
    <dxf>
      <numFmt numFmtId="0" formatCode="General"/>
      <alignment horizontal="lef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strike val="0"/>
        <outline val="0"/>
        <shadow val="0"/>
        <u val="none"/>
        <vertAlign val="baseline"/>
        <sz val="10"/>
        <color theme="3" tint="0.14996795556505021"/>
        <name val="Franklin Gothic Medium"/>
        <scheme val="major"/>
      </font>
      <alignment horizontal="left" vertical="center" textRotation="0" wrapText="0" relativeIndent="1" justifyLastLine="0" shrinkToFit="0" readingOrder="0"/>
    </dxf>
    <dxf>
      <font>
        <b/>
        <i val="0"/>
      </font>
    </dxf>
    <dxf>
      <fill>
        <patternFill>
          <bgColor theme="2" tint="-4.9989318521683403E-2"/>
        </patternFill>
      </fill>
    </dxf>
    <dxf>
      <font>
        <b val="0"/>
        <i val="0"/>
        <color theme="0"/>
      </font>
      <fill>
        <patternFill patternType="solid">
          <fgColor theme="4"/>
          <bgColor theme="4"/>
        </patternFill>
      </fill>
    </dxf>
    <dxf>
      <border>
        <vertical style="thick">
          <color theme="0"/>
        </vertical>
      </border>
    </dxf>
  </dxfs>
  <tableStyles count="1" defaultTableStyle="Warehouse Inventory" defaultPivotStyle="PivotStyleMedium2">
    <tableStyle name="Warehouse Inventory" pivot="0" count="3">
      <tableStyleElement type="wholeTable" dxfId="44"/>
      <tableStyleElement type="headerRow" dxfId="43"/>
      <tableStyleElement type="secondRowStrip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in Lookup'!A1"/><Relationship Id="rId1" Type="http://schemas.openxmlformats.org/officeDocument/2006/relationships/hyperlink" Target="#'Inventory Pick List'!A1"/></Relationships>
</file>

<file path=xl/drawings/_rels/drawing2.xml.rels><?xml version="1.0" encoding="UTF-8" standalone="yes"?>
<Relationships xmlns="http://schemas.openxmlformats.org/package/2006/relationships"><Relationship Id="rId1" Type="http://schemas.openxmlformats.org/officeDocument/2006/relationships/hyperlink" Target="#'Inventory List'!A1"/></Relationships>
</file>

<file path=xl/drawings/_rels/drawing3.xml.rels><?xml version="1.0" encoding="UTF-8" standalone="yes"?>
<Relationships xmlns="http://schemas.openxmlformats.org/package/2006/relationships"><Relationship Id="rId1" Type="http://schemas.openxmlformats.org/officeDocument/2006/relationships/hyperlink" Target="#'Inventory List'!A1"/></Relationships>
</file>

<file path=xl/drawings/drawing1.xml><?xml version="1.0" encoding="utf-8"?>
<xdr:wsDr xmlns:xdr="http://schemas.openxmlformats.org/drawingml/2006/spreadsheetDrawing" xmlns:a="http://schemas.openxmlformats.org/drawingml/2006/main">
  <xdr:twoCellAnchor>
    <xdr:from>
      <xdr:col>7</xdr:col>
      <xdr:colOff>723900</xdr:colOff>
      <xdr:row>0</xdr:row>
      <xdr:rowOff>342899</xdr:rowOff>
    </xdr:from>
    <xdr:to>
      <xdr:col>9</xdr:col>
      <xdr:colOff>390525</xdr:colOff>
      <xdr:row>0</xdr:row>
      <xdr:rowOff>617219</xdr:rowOff>
    </xdr:to>
    <xdr:sp macro="" textlink="">
      <xdr:nvSpPr>
        <xdr:cNvPr id="8" name="Inventory Pick List Button" descr="Click to view Inventory Pick List" title="Inventory Pick List">
          <a:hlinkClick xmlns:r="http://schemas.openxmlformats.org/officeDocument/2006/relationships" r:id="rId1" tooltip="Click to view Inventory Pick List"/>
        </xdr:cNvPr>
        <xdr:cNvSpPr/>
      </xdr:nvSpPr>
      <xdr:spPr>
        <a:xfrm>
          <a:off x="8953500" y="342899"/>
          <a:ext cx="1743075" cy="274320"/>
        </a:xfrm>
        <a:prstGeom prst="homePlate">
          <a:avLst/>
        </a:prstGeom>
        <a:solidFill>
          <a:schemeClr val="accent1"/>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000"/>
            <a:t>INVENTORY PICK LIST</a:t>
          </a:r>
        </a:p>
      </xdr:txBody>
    </xdr:sp>
    <xdr:clientData fPrintsWithSheet="0"/>
  </xdr:twoCellAnchor>
  <xdr:twoCellAnchor>
    <xdr:from>
      <xdr:col>9</xdr:col>
      <xdr:colOff>514350</xdr:colOff>
      <xdr:row>0</xdr:row>
      <xdr:rowOff>342899</xdr:rowOff>
    </xdr:from>
    <xdr:to>
      <xdr:col>10</xdr:col>
      <xdr:colOff>847725</xdr:colOff>
      <xdr:row>0</xdr:row>
      <xdr:rowOff>617219</xdr:rowOff>
    </xdr:to>
    <xdr:sp macro="" textlink="">
      <xdr:nvSpPr>
        <xdr:cNvPr id="5" name="Bin Lookup Button" descr="Click to add or modify Bin Lookup information" title="Bin Lookup">
          <a:hlinkClick xmlns:r="http://schemas.openxmlformats.org/officeDocument/2006/relationships" r:id="rId2" tooltip="Click to add or modify Bin Lookup information"/>
        </xdr:cNvPr>
        <xdr:cNvSpPr/>
      </xdr:nvSpPr>
      <xdr:spPr>
        <a:xfrm>
          <a:off x="10820400" y="342899"/>
          <a:ext cx="1743075" cy="274320"/>
        </a:xfrm>
        <a:prstGeom prst="homePlate">
          <a:avLst/>
        </a:prstGeom>
        <a:solidFill>
          <a:schemeClr val="accent1"/>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000"/>
            <a:t>BIN</a:t>
          </a:r>
          <a:r>
            <a:rPr lang="en-US" sz="1000" baseline="0"/>
            <a:t> LOOKUP</a:t>
          </a:r>
          <a:endParaRPr lang="en-US" sz="1000"/>
        </a:p>
      </xdr:txBody>
    </xdr:sp>
    <xdr:clientData fPrintsWithSheet="0"/>
  </xdr:twoCellAnchor>
  <xdr:twoCellAnchor>
    <xdr:from>
      <xdr:col>11</xdr:col>
      <xdr:colOff>114299</xdr:colOff>
      <xdr:row>4</xdr:row>
      <xdr:rowOff>66674</xdr:rowOff>
    </xdr:from>
    <xdr:to>
      <xdr:col>13</xdr:col>
      <xdr:colOff>304799</xdr:colOff>
      <xdr:row>13</xdr:row>
      <xdr:rowOff>190500</xdr:rowOff>
    </xdr:to>
    <xdr:grpSp>
      <xdr:nvGrpSpPr>
        <xdr:cNvPr id="15" name="Tip" descr="Use the drop down arrows next to each field name to sort or filter your Inventory List. For example, to view all inventory items that are flagged for reorder, click the arrow next to Reorder, point to Filter by Color, and then click the Flag icon.&#10;&#10;(This note will not print.)" title="Quickly sort and filter your inventory list!"/>
        <xdr:cNvGrpSpPr/>
      </xdr:nvGrpSpPr>
      <xdr:grpSpPr>
        <a:xfrm>
          <a:off x="12687299" y="1581149"/>
          <a:ext cx="2886075" cy="2009776"/>
          <a:chOff x="10774055" y="685947"/>
          <a:chExt cx="2322820" cy="1581912"/>
        </a:xfrm>
      </xdr:grpSpPr>
      <xdr:sp macro="" textlink="">
        <xdr:nvSpPr>
          <xdr:cNvPr id="16" name="Isosceles Triangle 15"/>
          <xdr:cNvSpPr/>
        </xdr:nvSpPr>
        <xdr:spPr>
          <a:xfrm rot="5400000" flipV="1">
            <a:off x="10092637" y="1367365"/>
            <a:ext cx="1581912" cy="219076"/>
          </a:xfrm>
          <a:prstGeom prst="triangle">
            <a:avLst/>
          </a:prstGeom>
          <a:solidFill>
            <a:schemeClr val="bg2">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7" name="Group 16" descr="After your pick list is complete, click the arrow next to Location and then click Sort A to Z. &#10;&#10;(This note will not print.)" title="How to sort your pick list"/>
          <xdr:cNvGrpSpPr/>
        </xdr:nvGrpSpPr>
        <xdr:grpSpPr>
          <a:xfrm>
            <a:off x="10991850" y="695325"/>
            <a:ext cx="2105025" cy="1571626"/>
            <a:chOff x="12599987" y="1511300"/>
            <a:chExt cx="2632076" cy="1679575"/>
          </a:xfrm>
        </xdr:grpSpPr>
        <xdr:sp macro="" textlink="">
          <xdr:nvSpPr>
            <xdr:cNvPr id="18" name="Rectangle 17" descr="&quot;&quot;&#10;"/>
            <xdr:cNvSpPr/>
          </xdr:nvSpPr>
          <xdr:spPr>
            <a:xfrm>
              <a:off x="12599987" y="1511300"/>
              <a:ext cx="2632076" cy="1679575"/>
            </a:xfrm>
            <a:prstGeom prst="rect">
              <a:avLst/>
            </a:prstGeom>
            <a:solidFill>
              <a:schemeClr val="bg2">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t"/>
            <a:lstStyle/>
            <a:p>
              <a:r>
                <a:rPr lang="en-US" sz="1400">
                  <a:solidFill>
                    <a:schemeClr val="tx2">
                      <a:lumMod val="85000"/>
                      <a:lumOff val="15000"/>
                    </a:schemeClr>
                  </a:solidFill>
                  <a:effectLst/>
                  <a:latin typeface="+mn-lt"/>
                  <a:ea typeface="+mn-ea"/>
                  <a:cs typeface="+mn-cs"/>
                </a:rPr>
                <a:t>QUICKLY SORT AND FILTER YOUR INVENTORY LIST!</a:t>
              </a:r>
            </a:p>
            <a:p>
              <a:endParaRPr lang="en-US" sz="1400" b="0">
                <a:solidFill>
                  <a:schemeClr val="tx2">
                    <a:lumMod val="85000"/>
                    <a:lumOff val="15000"/>
                  </a:schemeClr>
                </a:solidFill>
              </a:endParaRPr>
            </a:p>
            <a:p>
              <a:pPr algn="l"/>
              <a:r>
                <a:rPr lang="en-US" sz="900">
                  <a:solidFill>
                    <a:sysClr val="windowText" lastClr="000000"/>
                  </a:solidFill>
                </a:rPr>
                <a:t>Use the drop down arrows next to each field name to sort or filter your Inventory List. For example, to view all inventory items that are flagged for reorder, click the arrow next to Reorder, point to Filter by Color, and then click the Flag icon.</a:t>
              </a:r>
            </a:p>
            <a:p>
              <a:pPr algn="l"/>
              <a:endParaRPr lang="en-US" sz="900">
                <a:solidFill>
                  <a:sysClr val="windowText" lastClr="000000"/>
                </a:solidFill>
              </a:endParaRPr>
            </a:p>
            <a:p>
              <a:pPr algn="l"/>
              <a:r>
                <a:rPr lang="en-US" sz="900">
                  <a:solidFill>
                    <a:sysClr val="windowText" lastClr="000000"/>
                  </a:solidFill>
                </a:rPr>
                <a:t>(This note will not print.)</a:t>
              </a:r>
            </a:p>
          </xdr:txBody>
        </xdr:sp>
        <xdr:cxnSp macro="">
          <xdr:nvCxnSpPr>
            <xdr:cNvPr id="19" name="Straight Connector 18"/>
            <xdr:cNvCxnSpPr/>
          </xdr:nvCxnSpPr>
          <xdr:spPr>
            <a:xfrm flipV="1">
              <a:off x="12599988" y="1967320"/>
              <a:ext cx="2632075" cy="0"/>
            </a:xfrm>
            <a:prstGeom prst="line">
              <a:avLst/>
            </a:prstGeom>
            <a:ln w="12700"/>
          </xdr:spPr>
          <xdr:style>
            <a:lnRef idx="1">
              <a:schemeClr val="accent1"/>
            </a:lnRef>
            <a:fillRef idx="0">
              <a:schemeClr val="accent1"/>
            </a:fillRef>
            <a:effectRef idx="0">
              <a:schemeClr val="accent1"/>
            </a:effectRef>
            <a:fontRef idx="minor">
              <a:schemeClr val="tx1"/>
            </a:fontRef>
          </xdr:style>
        </xdr:cxnSp>
      </xdr:grp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981074</xdr:colOff>
      <xdr:row>0</xdr:row>
      <xdr:rowOff>342900</xdr:rowOff>
    </xdr:from>
    <xdr:to>
      <xdr:col>9</xdr:col>
      <xdr:colOff>12953</xdr:colOff>
      <xdr:row>0</xdr:row>
      <xdr:rowOff>617220</xdr:rowOff>
    </xdr:to>
    <xdr:sp macro="" textlink="">
      <xdr:nvSpPr>
        <xdr:cNvPr id="3" name="Inventory List" descr="Click to view the Inventory List" title="Inventory List">
          <a:hlinkClick xmlns:r="http://schemas.openxmlformats.org/officeDocument/2006/relationships" r:id="rId1" tooltip="Click to view the Inventory List"/>
        </xdr:cNvPr>
        <xdr:cNvSpPr/>
      </xdr:nvSpPr>
      <xdr:spPr>
        <a:xfrm flipH="1">
          <a:off x="8734424" y="342900"/>
          <a:ext cx="1756029" cy="274320"/>
        </a:xfrm>
        <a:prstGeom prst="homePlate">
          <a:avLst/>
        </a:prstGeom>
        <a:solidFill>
          <a:schemeClr val="accent1"/>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000">
              <a:solidFill>
                <a:schemeClr val="lt1"/>
              </a:solidFill>
              <a:latin typeface="+mn-lt"/>
              <a:ea typeface="+mn-ea"/>
              <a:cs typeface="+mn-cs"/>
            </a:rPr>
            <a:t>INVENTORY LIST</a:t>
          </a:r>
        </a:p>
      </xdr:txBody>
    </xdr:sp>
    <xdr:clientData fPrintsWithSheet="0"/>
  </xdr:twoCellAnchor>
  <xdr:twoCellAnchor>
    <xdr:from>
      <xdr:col>6</xdr:col>
      <xdr:colOff>200024</xdr:colOff>
      <xdr:row>0</xdr:row>
      <xdr:rowOff>342900</xdr:rowOff>
    </xdr:from>
    <xdr:to>
      <xdr:col>7</xdr:col>
      <xdr:colOff>870203</xdr:colOff>
      <xdr:row>0</xdr:row>
      <xdr:rowOff>617220</xdr:rowOff>
    </xdr:to>
    <xdr:sp macro="[0]!ClearPickList_Click" textlink="">
      <xdr:nvSpPr>
        <xdr:cNvPr id="5" name="Inventory List" descr="Click to clear the Pick List" title="Clear Pick List"/>
        <xdr:cNvSpPr/>
      </xdr:nvSpPr>
      <xdr:spPr>
        <a:xfrm flipH="1">
          <a:off x="6867524" y="342900"/>
          <a:ext cx="1756029" cy="274320"/>
        </a:xfrm>
        <a:prstGeom prst="homePlate">
          <a:avLst/>
        </a:prstGeom>
        <a:solidFill>
          <a:schemeClr val="accent1"/>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000">
              <a:solidFill>
                <a:schemeClr val="lt1"/>
              </a:solidFill>
              <a:latin typeface="+mn-lt"/>
              <a:ea typeface="+mn-ea"/>
              <a:cs typeface="+mn-cs"/>
            </a:rPr>
            <a:t>CLEAR PIC</a:t>
          </a:r>
          <a:r>
            <a:rPr lang="en-US" sz="1000" baseline="0">
              <a:solidFill>
                <a:schemeClr val="lt1"/>
              </a:solidFill>
              <a:latin typeface="+mn-lt"/>
              <a:ea typeface="+mn-ea"/>
              <a:cs typeface="+mn-cs"/>
            </a:rPr>
            <a:t>K LIST</a:t>
          </a:r>
          <a:endParaRPr lang="en-US" sz="1000">
            <a:solidFill>
              <a:schemeClr val="lt1"/>
            </a:solidFill>
            <a:latin typeface="+mn-lt"/>
            <a:ea typeface="+mn-ea"/>
            <a:cs typeface="+mn-cs"/>
          </a:endParaRPr>
        </a:p>
      </xdr:txBody>
    </xdr:sp>
    <xdr:clientData fPrintsWithSheet="0"/>
  </xdr:twoCellAnchor>
  <xdr:twoCellAnchor>
    <xdr:from>
      <xdr:col>9</xdr:col>
      <xdr:colOff>182255</xdr:colOff>
      <xdr:row>0</xdr:row>
      <xdr:rowOff>685947</xdr:rowOff>
    </xdr:from>
    <xdr:to>
      <xdr:col>12</xdr:col>
      <xdr:colOff>447675</xdr:colOff>
      <xdr:row>8</xdr:row>
      <xdr:rowOff>19959</xdr:rowOff>
    </xdr:to>
    <xdr:grpSp>
      <xdr:nvGrpSpPr>
        <xdr:cNvPr id="10" name="Tip" descr="After your pick list is complete, click the arrow next to Location and then click Sort A to Z. &#10;&#10;(This note will not print.)" title="How to sort your pick list by location"/>
        <xdr:cNvGrpSpPr/>
      </xdr:nvGrpSpPr>
      <xdr:grpSpPr>
        <a:xfrm>
          <a:off x="10659755" y="685947"/>
          <a:ext cx="2322820" cy="1486662"/>
          <a:chOff x="10774055" y="685947"/>
          <a:chExt cx="2322820" cy="1581912"/>
        </a:xfrm>
      </xdr:grpSpPr>
      <xdr:sp macro="" textlink="">
        <xdr:nvSpPr>
          <xdr:cNvPr id="9" name="Isosceles Triangle 8"/>
          <xdr:cNvSpPr/>
        </xdr:nvSpPr>
        <xdr:spPr>
          <a:xfrm rot="5400000" flipV="1">
            <a:off x="10092637" y="1367365"/>
            <a:ext cx="1581912" cy="219076"/>
          </a:xfrm>
          <a:prstGeom prst="triangle">
            <a:avLst/>
          </a:prstGeom>
          <a:solidFill>
            <a:schemeClr val="bg2">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6" name="Group 5" descr="After your pick list is complete, click the arrow next to Location and then click Sort A to Z. &#10;&#10;(This note will not print.)" title="How to sort your pick list"/>
          <xdr:cNvGrpSpPr/>
        </xdr:nvGrpSpPr>
        <xdr:grpSpPr>
          <a:xfrm>
            <a:off x="10991850" y="695325"/>
            <a:ext cx="2105025" cy="1571626"/>
            <a:chOff x="12599987" y="1511300"/>
            <a:chExt cx="2632076" cy="1679575"/>
          </a:xfrm>
        </xdr:grpSpPr>
        <xdr:sp macro="" textlink="">
          <xdr:nvSpPr>
            <xdr:cNvPr id="7" name="Rectangle 6" descr="&quot;&quot;&#10;"/>
            <xdr:cNvSpPr/>
          </xdr:nvSpPr>
          <xdr:spPr>
            <a:xfrm>
              <a:off x="12599987" y="1511300"/>
              <a:ext cx="2632076" cy="1679575"/>
            </a:xfrm>
            <a:prstGeom prst="rect">
              <a:avLst/>
            </a:prstGeom>
            <a:solidFill>
              <a:schemeClr val="bg2">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t"/>
            <a:lstStyle/>
            <a:p>
              <a:r>
                <a:rPr lang="en-US" sz="1400">
                  <a:solidFill>
                    <a:schemeClr val="tx2">
                      <a:lumMod val="85000"/>
                      <a:lumOff val="15000"/>
                    </a:schemeClr>
                  </a:solidFill>
                  <a:effectLst/>
                  <a:latin typeface="+mn-lt"/>
                  <a:ea typeface="+mn-ea"/>
                  <a:cs typeface="+mn-cs"/>
                </a:rPr>
                <a:t>HOW</a:t>
              </a:r>
              <a:r>
                <a:rPr lang="en-US" sz="1400" baseline="0">
                  <a:solidFill>
                    <a:schemeClr val="tx2">
                      <a:lumMod val="85000"/>
                      <a:lumOff val="15000"/>
                    </a:schemeClr>
                  </a:solidFill>
                  <a:effectLst/>
                  <a:latin typeface="+mn-lt"/>
                  <a:ea typeface="+mn-ea"/>
                  <a:cs typeface="+mn-cs"/>
                </a:rPr>
                <a:t> TO SORT YOUR PICK LIST BY LOCATION:</a:t>
              </a:r>
            </a:p>
            <a:p>
              <a:endParaRPr lang="en-US" sz="1400" b="0">
                <a:solidFill>
                  <a:schemeClr val="tx2">
                    <a:lumMod val="85000"/>
                    <a:lumOff val="15000"/>
                  </a:schemeClr>
                </a:solidFill>
              </a:endParaRPr>
            </a:p>
            <a:p>
              <a:pPr algn="l"/>
              <a:r>
                <a:rPr lang="en-US" sz="900">
                  <a:solidFill>
                    <a:sysClr val="windowText" lastClr="000000"/>
                  </a:solidFill>
                </a:rPr>
                <a:t>After your pick list is complete, click the arrow next to Location and then click Sort A to Z. </a:t>
              </a:r>
            </a:p>
            <a:p>
              <a:pPr algn="l"/>
              <a:endParaRPr lang="en-US" sz="900">
                <a:solidFill>
                  <a:sysClr val="windowText" lastClr="000000"/>
                </a:solidFill>
              </a:endParaRPr>
            </a:p>
            <a:p>
              <a:pPr algn="l"/>
              <a:r>
                <a:rPr lang="en-US" sz="900">
                  <a:solidFill>
                    <a:sysClr val="windowText" lastClr="000000"/>
                  </a:solidFill>
                </a:rPr>
                <a:t>(This note will not print.)</a:t>
              </a:r>
            </a:p>
          </xdr:txBody>
        </xdr:sp>
        <xdr:cxnSp macro="">
          <xdr:nvCxnSpPr>
            <xdr:cNvPr id="8" name="Straight Connector 7"/>
            <xdr:cNvCxnSpPr/>
          </xdr:nvCxnSpPr>
          <xdr:spPr>
            <a:xfrm flipV="1">
              <a:off x="12599988" y="2196392"/>
              <a:ext cx="2632075" cy="0"/>
            </a:xfrm>
            <a:prstGeom prst="line">
              <a:avLst/>
            </a:prstGeom>
            <a:ln w="12700"/>
          </xdr:spPr>
          <xdr:style>
            <a:lnRef idx="1">
              <a:schemeClr val="accent1"/>
            </a:lnRef>
            <a:fillRef idx="0">
              <a:schemeClr val="accent1"/>
            </a:fillRef>
            <a:effectRef idx="0">
              <a:schemeClr val="accent1"/>
            </a:effectRef>
            <a:fontRef idx="minor">
              <a:schemeClr val="tx1"/>
            </a:fontRef>
          </xdr:style>
        </xdr:cxnSp>
      </xdr:grp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0</xdr:row>
      <xdr:rowOff>352425</xdr:rowOff>
    </xdr:from>
    <xdr:to>
      <xdr:col>7</xdr:col>
      <xdr:colOff>3429</xdr:colOff>
      <xdr:row>0</xdr:row>
      <xdr:rowOff>626745</xdr:rowOff>
    </xdr:to>
    <xdr:sp macro="" textlink="">
      <xdr:nvSpPr>
        <xdr:cNvPr id="2" name="Inventory List" descr="Click to view the Inventory List" title="Inventory List">
          <a:hlinkClick xmlns:r="http://schemas.openxmlformats.org/officeDocument/2006/relationships" r:id="rId1" tooltip="Click to view the Inventory List"/>
        </xdr:cNvPr>
        <xdr:cNvSpPr/>
      </xdr:nvSpPr>
      <xdr:spPr>
        <a:xfrm flipH="1">
          <a:off x="5029200" y="352425"/>
          <a:ext cx="1746504" cy="274320"/>
        </a:xfrm>
        <a:prstGeom prst="homePlate">
          <a:avLst/>
        </a:prstGeom>
        <a:solidFill>
          <a:schemeClr val="accent1"/>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000">
              <a:solidFill>
                <a:schemeClr val="lt1"/>
              </a:solidFill>
              <a:latin typeface="+mn-lt"/>
              <a:ea typeface="+mn-ea"/>
              <a:cs typeface="+mn-cs"/>
            </a:rPr>
            <a:t>INVENTORY LIST</a:t>
          </a:r>
        </a:p>
      </xdr:txBody>
    </xdr:sp>
    <xdr:clientData fPrintsWithSheet="0"/>
  </xdr:twoCellAnchor>
</xdr:wsDr>
</file>

<file path=xl/tables/table1.xml><?xml version="1.0" encoding="utf-8"?>
<table xmlns="http://schemas.openxmlformats.org/spreadsheetml/2006/main" id="1" name="InventoryTable" displayName="InventoryTable" ref="B5:K16" headerRowDxfId="40" dataDxfId="39" totalsRowDxfId="38">
  <autoFilter ref="B5:K16"/>
  <sortState ref="B3:F12">
    <sortCondition ref="C2:C12"/>
  </sortState>
  <tableColumns count="10">
    <tableColumn id="1" name="SKU" totalsRowLabel="Totals" dataDxfId="37" totalsRowDxfId="36"/>
    <tableColumn id="2" name="DESCRIPTION" dataDxfId="35" totalsRowDxfId="34"/>
    <tableColumn id="3" name="BIN #" dataDxfId="33" totalsRowDxfId="32"/>
    <tableColumn id="4" name="LOCATION" dataDxfId="31" totalsRowDxfId="30">
      <calculatedColumnFormula>IFERROR(VLOOKUP(InventoryTable[[#This Row],[BIN '#]],BinLookupTable[],3,FALSE),"")</calculatedColumnFormula>
    </tableColumn>
    <tableColumn id="5" name="UNIT" dataDxfId="29" totalsRowDxfId="28"/>
    <tableColumn id="6" name="QTY" dataDxfId="27"/>
    <tableColumn id="8" name="REORDER QTY" dataDxfId="26" totalsRowDxfId="25"/>
    <tableColumn id="7" name="COST" dataDxfId="24" totalsRowDxfId="23"/>
    <tableColumn id="10" name="INVENTORY VALUE" dataDxfId="22">
      <calculatedColumnFormula>InventoryTable[[#This Row],[QTY]]*InventoryTable[[#This Row],[COST]]</calculatedColumnFormula>
    </tableColumn>
    <tableColumn id="9" name="REORDER" dataDxfId="21" totalsRowDxfId="20">
      <calculatedColumnFormula>IF(InventoryTable[[#This Row],[QTY]]&lt;=InventoryTable[[#This Row],[REORDER QTY]],1,0)</calculatedColumnFormula>
    </tableColumn>
  </tableColumns>
  <tableStyleInfo name="Warehouse Inventory" showFirstColumn="0" showLastColumn="0" showRowStripes="1" showColumnStripes="0"/>
  <extLst>
    <ext xmlns:x14="http://schemas.microsoft.com/office/spreadsheetml/2009/9/main" uri="{504A1905-F514-4f6f-8877-14C23A59335A}">
      <x14:table altText="Inventory" altTextSummary="List of inventory items and details such as SKU, Description, Bin #, Location, Unit, QTY, Reorder QTY, Cost, Inventory Value, and Reorder status."/>
    </ext>
  </extLst>
</table>
</file>

<file path=xl/tables/table2.xml><?xml version="1.0" encoding="utf-8"?>
<table xmlns="http://schemas.openxmlformats.org/spreadsheetml/2006/main" id="4" name="InventoryPickList" displayName="InventoryPickList" ref="B3:I8" totalsRowShown="0" headerRowDxfId="18">
  <autoFilter ref="B3:I8"/>
  <sortState ref="B3:I7">
    <sortCondition ref="I2:I7"/>
  </sortState>
  <tableColumns count="8">
    <tableColumn id="9" name="ORDER #" dataDxfId="17"/>
    <tableColumn id="1" name="SKU" dataDxfId="16"/>
    <tableColumn id="6" name="PICK QTY" dataDxfId="15"/>
    <tableColumn id="7" name="QTY AVAILABLE" dataDxfId="14">
      <calculatedColumnFormula>IFERROR(VLOOKUP(InventoryPickList[SKU],InventoryTable[],6,FALSE),"")</calculatedColumnFormula>
    </tableColumn>
    <tableColumn id="2" name="ITEM DESCRIPTION" dataDxfId="13">
      <calculatedColumnFormula>IFERROR(VLOOKUP(InventoryPickList[SKU],InventoryTable[],2,FALSE),"")</calculatedColumnFormula>
    </tableColumn>
    <tableColumn id="8" name="UNIT" dataDxfId="12">
      <calculatedColumnFormula>IFERROR(VLOOKUP(InventoryPickList[SKU],InventoryTable[],5,FALSE),"")</calculatedColumnFormula>
    </tableColumn>
    <tableColumn id="3" name="BIN #" dataDxfId="11">
      <calculatedColumnFormula>IFERROR(VLOOKUP(InventoryPickList[SKU],InventoryTable[],3,FALSE),"")</calculatedColumnFormula>
    </tableColumn>
    <tableColumn id="4" name="LOCATION" dataDxfId="10">
      <calculatedColumnFormula>IFERROR(VLOOKUP(InventoryPickList[SKU],InventoryTable[],4,FALSE),"")</calculatedColumnFormula>
    </tableColumn>
  </tableColumns>
  <tableStyleInfo name="Warehouse Inventory" showFirstColumn="0" showLastColumn="0" showRowStripes="1" showColumnStripes="0"/>
  <extLst>
    <ext xmlns:x14="http://schemas.microsoft.com/office/spreadsheetml/2009/9/main" uri="{504A1905-F514-4f6f-8877-14C23A59335A}">
      <x14:table altText="Inventory Pick List" altTextSummary="Inventory items for order fulfillment along with details for each item such as Order #, SKU, Pick QTY, Item Description, Unit, Bin#, Location, etc."/>
    </ext>
  </extLst>
</table>
</file>

<file path=xl/tables/table3.xml><?xml version="1.0" encoding="utf-8"?>
<table xmlns="http://schemas.openxmlformats.org/spreadsheetml/2006/main" id="3" name="BinLookupTable" displayName="BinLookupTable" ref="B4:G11" headerRowDxfId="9">
  <autoFilter ref="B4:G11"/>
  <tableColumns count="6">
    <tableColumn id="1" name="BIN #" totalsRowLabel="Total" dataDxfId="8"/>
    <tableColumn id="2" name="DESCRIPTION" dataDxfId="7"/>
    <tableColumn id="6" name="LOCATION" dataDxfId="6"/>
    <tableColumn id="3" name="WIDTH" dataDxfId="5" totalsRowDxfId="4"/>
    <tableColumn id="4" name="HEIGHT" dataDxfId="3" totalsRowDxfId="2"/>
    <tableColumn id="5" name="LENGTH" totalsRowFunction="sum" dataDxfId="1" totalsRowDxfId="0"/>
  </tableColumns>
  <tableStyleInfo name="Warehouse Inventory" showFirstColumn="0" showLastColumn="0" showRowStripes="1" showColumnStripes="0"/>
  <extLst>
    <ext xmlns:x14="http://schemas.microsoft.com/office/spreadsheetml/2009/9/main" uri="{504A1905-F514-4f6f-8877-14C23A59335A}">
      <x14:table altText="Bin Lookup" altTextSummary="Details for inventory bins such as, Bin #, Description, Location, Width, Height, and Length."/>
    </ext>
  </extLst>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InventoryList">
    <tabColor theme="4"/>
    <pageSetUpPr autoPageBreaks="0" fitToPage="1"/>
  </sheetPr>
  <dimension ref="B1:K16"/>
  <sheetViews>
    <sheetView showGridLines="0" tabSelected="1" zoomScaleNormal="100" workbookViewId="0">
      <selection activeCell="D26" sqref="D26"/>
    </sheetView>
  </sheetViews>
  <sheetFormatPr defaultRowHeight="16.5" customHeight="1" x14ac:dyDescent="0.25"/>
  <cols>
    <col min="1" max="1" width="2.125" customWidth="1"/>
    <col min="2" max="2" width="20.25" customWidth="1"/>
    <col min="3" max="3" width="27.25" customWidth="1"/>
    <col min="4" max="4" width="14" customWidth="1"/>
    <col min="5" max="5" width="21" customWidth="1"/>
    <col min="6" max="6" width="14.125" customWidth="1"/>
    <col min="7" max="7" width="9.25" customWidth="1"/>
    <col min="8" max="8" width="15.5" customWidth="1"/>
    <col min="9" max="9" width="11.75" customWidth="1"/>
    <col min="10" max="10" width="18.5" customWidth="1"/>
    <col min="11" max="11" width="11.25" customWidth="1"/>
    <col min="12" max="12" width="17.25" customWidth="1"/>
    <col min="13" max="14" width="18.125" customWidth="1"/>
    <col min="15" max="15" width="12.875" customWidth="1"/>
  </cols>
  <sheetData>
    <row r="1" spans="2:11" ht="54" customHeight="1" thickBot="1" x14ac:dyDescent="0.5">
      <c r="B1" s="16" t="s">
        <v>41</v>
      </c>
      <c r="C1" s="2"/>
      <c r="D1" s="2"/>
      <c r="E1" s="2"/>
      <c r="F1" s="2"/>
      <c r="G1" s="2"/>
      <c r="H1" s="2"/>
      <c r="I1" s="2"/>
      <c r="J1" s="2"/>
      <c r="K1" s="2"/>
    </row>
    <row r="2" spans="2:11" ht="28.5" customHeight="1" x14ac:dyDescent="0.3">
      <c r="B2" s="4" t="s">
        <v>42</v>
      </c>
      <c r="D2" s="4" t="s">
        <v>43</v>
      </c>
      <c r="F2" s="8" t="s">
        <v>44</v>
      </c>
    </row>
    <row r="3" spans="2:11" ht="20.25" customHeight="1" x14ac:dyDescent="0.35">
      <c r="B3" s="6">
        <f>SUM(InventoryTable[INVENTORY VALUE])</f>
        <v>4649</v>
      </c>
      <c r="D3" s="7">
        <f>SUMPRODUCT((1/COUNTIF(InventoryTable[BIN '#],InventoryTable[BIN '#]&amp;"")))</f>
        <v>6</v>
      </c>
      <c r="F3" s="7">
        <f>COUNTA(InventoryTable[DESCRIPTION])</f>
        <v>11</v>
      </c>
    </row>
    <row r="5" spans="2:11" ht="16.5" customHeight="1" x14ac:dyDescent="0.25">
      <c r="B5" s="17" t="s">
        <v>0</v>
      </c>
      <c r="C5" s="17" t="s">
        <v>45</v>
      </c>
      <c r="D5" s="17" t="s">
        <v>46</v>
      </c>
      <c r="E5" s="17" t="s">
        <v>47</v>
      </c>
      <c r="F5" s="17" t="s">
        <v>48</v>
      </c>
      <c r="G5" s="18" t="s">
        <v>49</v>
      </c>
      <c r="H5" s="18" t="s">
        <v>50</v>
      </c>
      <c r="I5" s="17" t="s">
        <v>51</v>
      </c>
      <c r="J5" s="17" t="s">
        <v>52</v>
      </c>
      <c r="K5" s="17" t="s">
        <v>53</v>
      </c>
    </row>
    <row r="6" spans="2:11" ht="16.5" customHeight="1" x14ac:dyDescent="0.25">
      <c r="B6" s="9" t="s">
        <v>31</v>
      </c>
      <c r="C6" s="9" t="s">
        <v>8</v>
      </c>
      <c r="D6" s="9" t="s">
        <v>1</v>
      </c>
      <c r="E6" s="9" t="str">
        <f>IFERROR(VLOOKUP(InventoryTable[[#This Row],[BIN '#]],BinLookupTable[],3,FALSE),"")</f>
        <v>Row 2, slot 1</v>
      </c>
      <c r="F6" s="9" t="s">
        <v>27</v>
      </c>
      <c r="G6" s="12">
        <v>20</v>
      </c>
      <c r="H6" s="12">
        <v>10</v>
      </c>
      <c r="I6" s="13">
        <v>30</v>
      </c>
      <c r="J6" s="13">
        <f>InventoryTable[[#This Row],[QTY]]*InventoryTable[[#This Row],[COST]]</f>
        <v>600</v>
      </c>
      <c r="K6" s="12">
        <f>IF(InventoryTable[[#This Row],[QTY]]&lt;=InventoryTable[[#This Row],[REORDER QTY]],1,0)</f>
        <v>0</v>
      </c>
    </row>
    <row r="7" spans="2:11" ht="16.5" customHeight="1" x14ac:dyDescent="0.25">
      <c r="B7" s="9" t="s">
        <v>32</v>
      </c>
      <c r="C7" s="9" t="s">
        <v>9</v>
      </c>
      <c r="D7" s="9" t="s">
        <v>1</v>
      </c>
      <c r="E7" s="9" t="str">
        <f>IFERROR(VLOOKUP(InventoryTable[[#This Row],[BIN '#]],BinLookupTable[],3,FALSE),"")</f>
        <v>Row 2, slot 1</v>
      </c>
      <c r="F7" s="9" t="s">
        <v>27</v>
      </c>
      <c r="G7" s="12">
        <v>30</v>
      </c>
      <c r="H7" s="12">
        <v>15</v>
      </c>
      <c r="I7" s="13">
        <v>40</v>
      </c>
      <c r="J7" s="13">
        <f>InventoryTable[[#This Row],[QTY]]*InventoryTable[[#This Row],[COST]]</f>
        <v>1200</v>
      </c>
      <c r="K7" s="12">
        <f>IF(InventoryTable[[#This Row],[QTY]]&lt;=InventoryTable[[#This Row],[REORDER QTY]],1,0)</f>
        <v>0</v>
      </c>
    </row>
    <row r="8" spans="2:11" ht="16.5" customHeight="1" x14ac:dyDescent="0.25">
      <c r="B8" s="9" t="s">
        <v>33</v>
      </c>
      <c r="C8" s="9" t="s">
        <v>4</v>
      </c>
      <c r="D8" s="9" t="s">
        <v>2</v>
      </c>
      <c r="E8" s="9" t="str">
        <f>IFERROR(VLOOKUP(InventoryTable[[#This Row],[BIN '#]],BinLookupTable[],3,FALSE),"")</f>
        <v>Row 1, slot 1</v>
      </c>
      <c r="F8" s="9" t="s">
        <v>27</v>
      </c>
      <c r="G8" s="12">
        <v>10</v>
      </c>
      <c r="H8" s="12">
        <v>5</v>
      </c>
      <c r="I8" s="13">
        <v>5</v>
      </c>
      <c r="J8" s="13">
        <f>InventoryTable[[#This Row],[QTY]]*InventoryTable[[#This Row],[COST]]</f>
        <v>50</v>
      </c>
      <c r="K8" s="12">
        <f>IF(InventoryTable[[#This Row],[QTY]]&lt;=InventoryTable[[#This Row],[REORDER QTY]],1,0)</f>
        <v>0</v>
      </c>
    </row>
    <row r="9" spans="2:11" ht="16.5" customHeight="1" x14ac:dyDescent="0.25">
      <c r="B9" s="9" t="s">
        <v>34</v>
      </c>
      <c r="C9" s="9" t="s">
        <v>10</v>
      </c>
      <c r="D9" s="9" t="s">
        <v>3</v>
      </c>
      <c r="E9" s="9" t="str">
        <f>IFERROR(VLOOKUP(InventoryTable[[#This Row],[BIN '#]],BinLookupTable[],3,FALSE),"")</f>
        <v>Row 3, slot 2</v>
      </c>
      <c r="F9" s="9" t="s">
        <v>29</v>
      </c>
      <c r="G9" s="12">
        <v>40</v>
      </c>
      <c r="H9" s="12">
        <v>10</v>
      </c>
      <c r="I9" s="13">
        <v>15</v>
      </c>
      <c r="J9" s="13">
        <f>InventoryTable[[#This Row],[QTY]]*InventoryTable[[#This Row],[COST]]</f>
        <v>600</v>
      </c>
      <c r="K9" s="12">
        <f>IF(InventoryTable[[#This Row],[QTY]]&lt;=InventoryTable[[#This Row],[REORDER QTY]],1,0)</f>
        <v>0</v>
      </c>
    </row>
    <row r="10" spans="2:11" ht="16.5" customHeight="1" x14ac:dyDescent="0.25">
      <c r="B10" s="9" t="s">
        <v>35</v>
      </c>
      <c r="C10" s="9" t="s">
        <v>11</v>
      </c>
      <c r="D10" s="9" t="s">
        <v>5</v>
      </c>
      <c r="E10" s="9" t="str">
        <f>IFERROR(VLOOKUP(InventoryTable[[#This Row],[BIN '#]],BinLookupTable[],3,FALSE),"")</f>
        <v>Row 3, slot 1</v>
      </c>
      <c r="F10" s="9" t="s">
        <v>27</v>
      </c>
      <c r="G10" s="12">
        <v>12</v>
      </c>
      <c r="H10" s="12">
        <v>10</v>
      </c>
      <c r="I10" s="13">
        <v>26</v>
      </c>
      <c r="J10" s="13">
        <f>InventoryTable[[#This Row],[QTY]]*InventoryTable[[#This Row],[COST]]</f>
        <v>312</v>
      </c>
      <c r="K10" s="12">
        <f>IF(InventoryTable[[#This Row],[QTY]]&lt;=InventoryTable[[#This Row],[REORDER QTY]],1,0)</f>
        <v>0</v>
      </c>
    </row>
    <row r="11" spans="2:11" ht="16.5" customHeight="1" x14ac:dyDescent="0.25">
      <c r="B11" s="9" t="s">
        <v>36</v>
      </c>
      <c r="C11" s="9" t="s">
        <v>12</v>
      </c>
      <c r="D11" s="9" t="s">
        <v>1</v>
      </c>
      <c r="E11" s="9" t="str">
        <f>IFERROR(VLOOKUP(InventoryTable[[#This Row],[BIN '#]],BinLookupTable[],3,FALSE),"")</f>
        <v>Row 2, slot 1</v>
      </c>
      <c r="F11" s="9" t="s">
        <v>27</v>
      </c>
      <c r="G11" s="12">
        <v>7</v>
      </c>
      <c r="H11" s="12">
        <v>10</v>
      </c>
      <c r="I11" s="13">
        <v>50</v>
      </c>
      <c r="J11" s="13">
        <f>InventoryTable[[#This Row],[QTY]]*InventoryTable[[#This Row],[COST]]</f>
        <v>350</v>
      </c>
      <c r="K11" s="12">
        <f>IF(InventoryTable[[#This Row],[QTY]]&lt;=InventoryTable[[#This Row],[REORDER QTY]],1,0)</f>
        <v>1</v>
      </c>
    </row>
    <row r="12" spans="2:11" ht="16.5" customHeight="1" x14ac:dyDescent="0.25">
      <c r="B12" s="9" t="s">
        <v>37</v>
      </c>
      <c r="C12" s="9" t="s">
        <v>13</v>
      </c>
      <c r="D12" s="9" t="s">
        <v>6</v>
      </c>
      <c r="E12" s="9" t="str">
        <f>IFERROR(VLOOKUP(InventoryTable[[#This Row],[BIN '#]],BinLookupTable[],3,FALSE),"")</f>
        <v>Row 1, slot 2</v>
      </c>
      <c r="F12" s="9" t="s">
        <v>27</v>
      </c>
      <c r="G12" s="12">
        <v>10</v>
      </c>
      <c r="H12" s="12">
        <v>5</v>
      </c>
      <c r="I12" s="13">
        <v>10</v>
      </c>
      <c r="J12" s="13">
        <f>InventoryTable[[#This Row],[QTY]]*InventoryTable[[#This Row],[COST]]</f>
        <v>100</v>
      </c>
      <c r="K12" s="12">
        <f>IF(InventoryTable[[#This Row],[QTY]]&lt;=InventoryTable[[#This Row],[REORDER QTY]],1,0)</f>
        <v>0</v>
      </c>
    </row>
    <row r="13" spans="2:11" ht="16.5" customHeight="1" x14ac:dyDescent="0.25">
      <c r="B13" s="9" t="s">
        <v>38</v>
      </c>
      <c r="C13" s="9" t="s">
        <v>14</v>
      </c>
      <c r="D13" s="9" t="s">
        <v>2</v>
      </c>
      <c r="E13" s="9" t="str">
        <f>IFERROR(VLOOKUP(InventoryTable[[#This Row],[BIN '#]],BinLookupTable[],3,FALSE),"")</f>
        <v>Row 1, slot 1</v>
      </c>
      <c r="F13" s="9" t="s">
        <v>27</v>
      </c>
      <c r="G13" s="12">
        <v>19</v>
      </c>
      <c r="H13" s="12">
        <v>10</v>
      </c>
      <c r="I13" s="13">
        <v>3</v>
      </c>
      <c r="J13" s="13">
        <f>InventoryTable[[#This Row],[QTY]]*InventoryTable[[#This Row],[COST]]</f>
        <v>57</v>
      </c>
      <c r="K13" s="12">
        <f>IF(InventoryTable[[#This Row],[QTY]]&lt;=InventoryTable[[#This Row],[REORDER QTY]],1,0)</f>
        <v>0</v>
      </c>
    </row>
    <row r="14" spans="2:11" ht="16.5" customHeight="1" x14ac:dyDescent="0.25">
      <c r="B14" s="9" t="s">
        <v>39</v>
      </c>
      <c r="C14" s="9" t="s">
        <v>15</v>
      </c>
      <c r="D14" s="9" t="s">
        <v>7</v>
      </c>
      <c r="E14" s="9" t="str">
        <f>IFERROR(VLOOKUP(InventoryTable[[#This Row],[BIN '#]],BinLookupTable[],3,FALSE),"")</f>
        <v>Row 2, slot 2</v>
      </c>
      <c r="F14" s="9" t="s">
        <v>30</v>
      </c>
      <c r="G14" s="12">
        <v>20</v>
      </c>
      <c r="H14" s="12">
        <v>30</v>
      </c>
      <c r="I14" s="13">
        <v>14</v>
      </c>
      <c r="J14" s="13">
        <f>InventoryTable[[#This Row],[QTY]]*InventoryTable[[#This Row],[COST]]</f>
        <v>280</v>
      </c>
      <c r="K14" s="12">
        <f>IF(InventoryTable[[#This Row],[QTY]]&lt;=InventoryTable[[#This Row],[REORDER QTY]],1,0)</f>
        <v>1</v>
      </c>
    </row>
    <row r="15" spans="2:11" ht="16.5" customHeight="1" x14ac:dyDescent="0.25">
      <c r="B15" s="9" t="s">
        <v>28</v>
      </c>
      <c r="C15" s="9" t="s">
        <v>16</v>
      </c>
      <c r="D15" s="9" t="s">
        <v>6</v>
      </c>
      <c r="E15" s="14" t="str">
        <f>IFERROR(VLOOKUP(InventoryTable[[#This Row],[BIN '#]],BinLookupTable[],3,FALSE),"")</f>
        <v>Row 1, slot 2</v>
      </c>
      <c r="F15" s="9" t="s">
        <v>27</v>
      </c>
      <c r="G15" s="12">
        <v>15</v>
      </c>
      <c r="H15" s="12">
        <v>8</v>
      </c>
      <c r="I15" s="13">
        <v>60</v>
      </c>
      <c r="J15" s="13">
        <f>InventoryTable[[#This Row],[QTY]]*InventoryTable[[#This Row],[COST]]</f>
        <v>900</v>
      </c>
      <c r="K15" s="12">
        <f>IF(InventoryTable[[#This Row],[QTY]]&lt;=InventoryTable[[#This Row],[REORDER QTY]],1,0)</f>
        <v>0</v>
      </c>
    </row>
    <row r="16" spans="2:11" ht="16.5" customHeight="1" x14ac:dyDescent="0.25">
      <c r="B16" s="9" t="s">
        <v>55</v>
      </c>
      <c r="C16" s="9" t="s">
        <v>54</v>
      </c>
      <c r="D16" s="9" t="s">
        <v>6</v>
      </c>
      <c r="E16" s="14" t="str">
        <f>IFERROR(VLOOKUP(InventoryTable[[#This Row],[BIN '#]],BinLookupTable[],3,FALSE),"")</f>
        <v>Row 1, slot 2</v>
      </c>
      <c r="F16" s="9" t="s">
        <v>27</v>
      </c>
      <c r="G16" s="12">
        <v>25</v>
      </c>
      <c r="H16" s="12">
        <v>15</v>
      </c>
      <c r="I16" s="13">
        <v>8</v>
      </c>
      <c r="J16" s="13">
        <f>InventoryTable[[#This Row],[QTY]]*InventoryTable[[#This Row],[COST]]</f>
        <v>200</v>
      </c>
      <c r="K16" s="15">
        <f>IF(InventoryTable[[#This Row],[QTY]]&lt;=InventoryTable[[#This Row],[REORDER QTY]],1,0)</f>
        <v>0</v>
      </c>
    </row>
  </sheetData>
  <conditionalFormatting sqref="B6:K16">
    <cfRule type="expression" dxfId="41" priority="5">
      <formula>"If(blnBinNo=""True"")"</formula>
    </cfRule>
  </conditionalFormatting>
  <conditionalFormatting sqref="J6:J16">
    <cfRule type="dataBar" priority="15">
      <dataBar>
        <cfvo type="min"/>
        <cfvo type="max"/>
        <color theme="2" tint="-0.249977111117893"/>
      </dataBar>
      <extLst>
        <ext xmlns:x14="http://schemas.microsoft.com/office/spreadsheetml/2009/9/main" uri="{B025F937-C7B1-47D3-B67F-A62EFF666E3E}">
          <x14:id>{B7FAAC13-0945-4497-B308-0378DA16CDD0}</x14:id>
        </ext>
      </extLst>
    </cfRule>
  </conditionalFormatting>
  <dataValidations count="1">
    <dataValidation type="list" errorStyle="warning" allowBlank="1" showErrorMessage="1" errorTitle="Whoops!" error="This Bin # isn't in the list. You can click Yes to keep what you Entered or click Cancel and add it to the table on the Bin Lookup sheet so it will appear in the drop down list." sqref="D6:D16">
      <formula1>BinLookup</formula1>
    </dataValidation>
  </dataValidations>
  <printOptions horizontalCentered="1"/>
  <pageMargins left="0.25" right="0.25" top="0.75" bottom="0.75" header="0.3" footer="0.3"/>
  <pageSetup scale="77"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7FAAC13-0945-4497-B308-0378DA16CDD0}">
            <x14:dataBar minLength="0" maxLength="100" gradient="0">
              <x14:cfvo type="autoMin"/>
              <x14:cfvo type="autoMax"/>
              <x14:negativeFillColor rgb="FFFF0000"/>
              <x14:axisColor rgb="FF000000"/>
            </x14:dataBar>
          </x14:cfRule>
          <xm:sqref>J6:J16</xm:sqref>
        </x14:conditionalFormatting>
        <x14:conditionalFormatting xmlns:xm="http://schemas.microsoft.com/office/excel/2006/main">
          <x14:cfRule type="iconSet" priority="16" id="{AC6CABC8-B392-410F-BF01-FBE3A7AF244A}">
            <x14:iconSet iconSet="3Flags" showValue="0" custom="1">
              <x14:cfvo type="percent">
                <xm:f>0</xm:f>
              </x14:cfvo>
              <x14:cfvo type="num">
                <xm:f>0</xm:f>
              </x14:cfvo>
              <x14:cfvo type="num">
                <xm:f>1</xm:f>
              </x14:cfvo>
              <x14:cfIcon iconSet="NoIcons" iconId="0"/>
              <x14:cfIcon iconSet="NoIcons" iconId="0"/>
              <x14:cfIcon iconSet="3Flags" iconId="0"/>
            </x14:iconSet>
          </x14:cfRule>
          <xm:sqref>K6:K16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PickList">
    <tabColor theme="4" tint="0.39997558519241921"/>
    <pageSetUpPr autoPageBreaks="0" fitToPage="1"/>
  </sheetPr>
  <dimension ref="B1:I8"/>
  <sheetViews>
    <sheetView showGridLines="0" zoomScaleNormal="100" workbookViewId="0"/>
  </sheetViews>
  <sheetFormatPr defaultRowHeight="16.5" customHeight="1" x14ac:dyDescent="0.25"/>
  <cols>
    <col min="1" max="1" width="2.125" customWidth="1"/>
    <col min="2" max="2" width="14.625" customWidth="1"/>
    <col min="3" max="3" width="12.25" customWidth="1"/>
    <col min="4" max="4" width="15.5" customWidth="1"/>
    <col min="5" max="5" width="17.75" customWidth="1"/>
    <col min="6" max="6" width="25.25" customWidth="1"/>
    <col min="7" max="7" width="14.25" customWidth="1"/>
    <col min="8" max="8" width="13.25" customWidth="1"/>
    <col min="9" max="9" width="22.5" customWidth="1"/>
  </cols>
  <sheetData>
    <row r="1" spans="2:9" ht="54" customHeight="1" thickBot="1" x14ac:dyDescent="0.5">
      <c r="B1" s="16" t="s">
        <v>56</v>
      </c>
      <c r="C1" s="5"/>
      <c r="D1" s="2"/>
      <c r="E1" s="2"/>
      <c r="F1" s="2"/>
      <c r="G1" s="2"/>
      <c r="H1" s="2"/>
      <c r="I1" s="2"/>
    </row>
    <row r="3" spans="2:9" ht="16.5" customHeight="1" x14ac:dyDescent="0.25">
      <c r="B3" s="17" t="s">
        <v>62</v>
      </c>
      <c r="C3" s="17" t="s">
        <v>0</v>
      </c>
      <c r="D3" s="19" t="s">
        <v>63</v>
      </c>
      <c r="E3" s="19" t="s">
        <v>64</v>
      </c>
      <c r="F3" s="17" t="s">
        <v>65</v>
      </c>
      <c r="G3" s="17" t="s">
        <v>48</v>
      </c>
      <c r="H3" s="17" t="s">
        <v>46</v>
      </c>
      <c r="I3" s="17" t="s">
        <v>47</v>
      </c>
    </row>
    <row r="4" spans="2:9" ht="16.5" customHeight="1" x14ac:dyDescent="0.25">
      <c r="B4" s="11" t="s">
        <v>40</v>
      </c>
      <c r="C4" s="10" t="s">
        <v>31</v>
      </c>
      <c r="D4" s="1">
        <v>3</v>
      </c>
      <c r="E4" s="1">
        <f>IFERROR(VLOOKUP(InventoryPickList[SKU],InventoryTable[],6,FALSE),"")</f>
        <v>20</v>
      </c>
      <c r="F4" s="9" t="str">
        <f>IFERROR(VLOOKUP(InventoryPickList[SKU],InventoryTable[],2,FALSE),"")</f>
        <v>Item 1</v>
      </c>
      <c r="G4" s="9" t="str">
        <f>IFERROR(VLOOKUP(InventoryPickList[SKU],InventoryTable[],5,FALSE),"")</f>
        <v>Each</v>
      </c>
      <c r="H4" s="9" t="str">
        <f>IFERROR(VLOOKUP(InventoryPickList[SKU],InventoryTable[],3,FALSE),"")</f>
        <v>T345</v>
      </c>
      <c r="I4" s="9" t="str">
        <f>IFERROR(VLOOKUP(InventoryPickList[SKU],InventoryTable[],4,FALSE),"")</f>
        <v>Row 2, slot 1</v>
      </c>
    </row>
    <row r="5" spans="2:9" ht="16.5" customHeight="1" x14ac:dyDescent="0.25">
      <c r="B5" s="11" t="s">
        <v>40</v>
      </c>
      <c r="C5" s="10" t="s">
        <v>34</v>
      </c>
      <c r="D5" s="1">
        <v>1</v>
      </c>
      <c r="E5" s="3">
        <f>IFERROR(VLOOKUP(InventoryPickList[SKU],InventoryTable[],6,FALSE),"")</f>
        <v>40</v>
      </c>
      <c r="F5" s="14" t="str">
        <f>IFERROR(VLOOKUP(InventoryPickList[SKU],InventoryTable[],2,FALSE),"")</f>
        <v>Item 4</v>
      </c>
      <c r="G5" s="14" t="str">
        <f>IFERROR(VLOOKUP(InventoryPickList[SKU],InventoryTable[],5,FALSE),"")</f>
        <v>Box (10 ct)</v>
      </c>
      <c r="H5" s="14" t="str">
        <f>IFERROR(VLOOKUP(InventoryPickList[SKU],InventoryTable[],3,FALSE),"")</f>
        <v>T9876</v>
      </c>
      <c r="I5" s="14" t="str">
        <f>IFERROR(VLOOKUP(InventoryPickList[SKU],InventoryTable[],4,FALSE),"")</f>
        <v>Row 3, slot 2</v>
      </c>
    </row>
    <row r="6" spans="2:9" ht="16.5" customHeight="1" x14ac:dyDescent="0.25">
      <c r="B6" s="11" t="s">
        <v>40</v>
      </c>
      <c r="C6" s="10" t="s">
        <v>37</v>
      </c>
      <c r="D6" s="1">
        <v>2</v>
      </c>
      <c r="E6" s="3">
        <f>IFERROR(VLOOKUP(InventoryPickList[SKU],InventoryTable[],6,FALSE),"")</f>
        <v>10</v>
      </c>
      <c r="F6" s="14" t="str">
        <f>IFERROR(VLOOKUP(InventoryPickList[SKU],InventoryTable[],2,FALSE),"")</f>
        <v>Item 7</v>
      </c>
      <c r="G6" s="14" t="str">
        <f>IFERROR(VLOOKUP(InventoryPickList[SKU],InventoryTable[],5,FALSE),"")</f>
        <v>Each</v>
      </c>
      <c r="H6" s="14" t="str">
        <f>IFERROR(VLOOKUP(InventoryPickList[SKU],InventoryTable[],3,FALSE),"")</f>
        <v>T349</v>
      </c>
      <c r="I6" s="14" t="str">
        <f>IFERROR(VLOOKUP(InventoryPickList[SKU],InventoryTable[],4,FALSE),"")</f>
        <v>Row 1, slot 2</v>
      </c>
    </row>
    <row r="7" spans="2:9" ht="16.5" customHeight="1" x14ac:dyDescent="0.25">
      <c r="B7" s="11" t="s">
        <v>40</v>
      </c>
      <c r="C7" s="10" t="s">
        <v>28</v>
      </c>
      <c r="D7" s="1">
        <v>6</v>
      </c>
      <c r="E7" s="3">
        <f>IFERROR(VLOOKUP(InventoryPickList[SKU],InventoryTable[],6,FALSE),"")</f>
        <v>15</v>
      </c>
      <c r="F7" s="14" t="str">
        <f>IFERROR(VLOOKUP(InventoryPickList[SKU],InventoryTable[],2,FALSE),"")</f>
        <v>Item 10</v>
      </c>
      <c r="G7" s="14" t="str">
        <f>IFERROR(VLOOKUP(InventoryPickList[SKU],InventoryTable[],5,FALSE),"")</f>
        <v>Each</v>
      </c>
      <c r="H7" s="14" t="str">
        <f>IFERROR(VLOOKUP(InventoryPickList[SKU],InventoryTable[],3,FALSE),"")</f>
        <v>T349</v>
      </c>
      <c r="I7" s="14" t="str">
        <f>IFERROR(VLOOKUP(InventoryPickList[SKU],InventoryTable[],4,FALSE),"")</f>
        <v>Row 1, slot 2</v>
      </c>
    </row>
    <row r="8" spans="2:9" ht="16.5" customHeight="1" x14ac:dyDescent="0.25">
      <c r="B8" s="14" t="s">
        <v>40</v>
      </c>
      <c r="C8" s="10" t="s">
        <v>33</v>
      </c>
      <c r="D8" s="1">
        <v>3</v>
      </c>
      <c r="E8" s="3">
        <f>IFERROR(VLOOKUP(InventoryPickList[SKU],InventoryTable[],6,FALSE),"")</f>
        <v>10</v>
      </c>
      <c r="F8" s="14" t="str">
        <f>IFERROR(VLOOKUP(InventoryPickList[SKU],InventoryTable[],2,FALSE),"")</f>
        <v>Item 3</v>
      </c>
      <c r="G8" s="14" t="str">
        <f>IFERROR(VLOOKUP(InventoryPickList[SKU],InventoryTable[],5,FALSE),"")</f>
        <v>Each</v>
      </c>
      <c r="H8" s="14" t="str">
        <f>IFERROR(VLOOKUP(InventoryPickList[SKU],InventoryTable[],3,FALSE),"")</f>
        <v>T5789</v>
      </c>
      <c r="I8" s="14" t="str">
        <f>IFERROR(VLOOKUP(InventoryPickList[SKU],InventoryTable[],4,FALSE),"")</f>
        <v>Row 1, slot 1</v>
      </c>
    </row>
  </sheetData>
  <conditionalFormatting sqref="E4:E8">
    <cfRule type="expression" dxfId="19" priority="1">
      <formula>D4&gt;E4</formula>
    </cfRule>
  </conditionalFormatting>
  <dataValidations count="2">
    <dataValidation type="list" errorStyle="warning" allowBlank="1" showInputMessage="1" showErrorMessage="1" errorTitle="Whoops!" error="Your entry isn't on the Inventory List. You can click Yes to keep it but other inventory information won't automatically be filled in. " sqref="C4:C8">
      <formula1>SKULookup</formula1>
    </dataValidation>
    <dataValidation type="custom" allowBlank="1" showInputMessage="1" showErrorMessage="1" errorTitle="Whoops!" error="The quantity entered exceeds the Quantity Available. " sqref="D4:D8">
      <formula1>D4&lt;=E4</formula1>
    </dataValidation>
  </dataValidations>
  <printOptions horizontalCentered="1"/>
  <pageMargins left="0.7" right="0.7" top="0.75" bottom="0.75" header="0.3" footer="0.3"/>
  <pageSetup scale="63"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inLookup">
    <tabColor theme="4" tint="-0.499984740745262"/>
    <pageSetUpPr autoPageBreaks="0"/>
  </sheetPr>
  <dimension ref="B1:G11"/>
  <sheetViews>
    <sheetView showGridLines="0" zoomScaleNormal="100" workbookViewId="0"/>
  </sheetViews>
  <sheetFormatPr defaultRowHeight="16.5" customHeight="1" x14ac:dyDescent="0.25"/>
  <cols>
    <col min="1" max="1" width="2.125" customWidth="1"/>
    <col min="2" max="2" width="14" customWidth="1"/>
    <col min="3" max="3" width="19.25" customWidth="1"/>
    <col min="4" max="4" width="18.25" customWidth="1"/>
    <col min="5" max="7" width="11.75" customWidth="1"/>
  </cols>
  <sheetData>
    <row r="1" spans="2:7" ht="54" customHeight="1" thickBot="1" x14ac:dyDescent="0.5">
      <c r="B1" s="5" t="s">
        <v>60</v>
      </c>
      <c r="C1" s="2"/>
      <c r="D1" s="2"/>
      <c r="E1" s="2"/>
      <c r="F1" s="2"/>
      <c r="G1" s="2"/>
    </row>
    <row r="3" spans="2:7" ht="16.5" customHeight="1" x14ac:dyDescent="0.25">
      <c r="B3" s="20" t="s">
        <v>61</v>
      </c>
      <c r="C3" s="20"/>
      <c r="D3" s="20"/>
      <c r="E3" s="20"/>
      <c r="F3" s="20"/>
      <c r="G3" s="20"/>
    </row>
    <row r="4" spans="2:7" ht="16.5" customHeight="1" x14ac:dyDescent="0.25">
      <c r="B4" s="17" t="s">
        <v>46</v>
      </c>
      <c r="C4" s="17" t="s">
        <v>45</v>
      </c>
      <c r="D4" s="17" t="s">
        <v>47</v>
      </c>
      <c r="E4" s="19" t="s">
        <v>57</v>
      </c>
      <c r="F4" s="19" t="s">
        <v>58</v>
      </c>
      <c r="G4" s="19" t="s">
        <v>59</v>
      </c>
    </row>
    <row r="5" spans="2:7" ht="16.5" customHeight="1" x14ac:dyDescent="0.25">
      <c r="B5" s="9" t="s">
        <v>1</v>
      </c>
      <c r="C5" s="9" t="s">
        <v>17</v>
      </c>
      <c r="D5" s="9" t="s">
        <v>20</v>
      </c>
      <c r="E5" s="1">
        <v>50</v>
      </c>
      <c r="F5" s="1">
        <v>10</v>
      </c>
      <c r="G5" s="1">
        <v>10</v>
      </c>
    </row>
    <row r="6" spans="2:7" ht="16.5" customHeight="1" x14ac:dyDescent="0.25">
      <c r="B6" s="9" t="s">
        <v>2</v>
      </c>
      <c r="C6" s="9" t="s">
        <v>18</v>
      </c>
      <c r="D6" s="9" t="s">
        <v>24</v>
      </c>
      <c r="E6" s="1">
        <v>25</v>
      </c>
      <c r="F6" s="1">
        <v>5</v>
      </c>
      <c r="G6" s="1">
        <v>5</v>
      </c>
    </row>
    <row r="7" spans="2:7" ht="16.5" customHeight="1" x14ac:dyDescent="0.25">
      <c r="B7" s="9" t="s">
        <v>3</v>
      </c>
      <c r="C7" s="9" t="s">
        <v>17</v>
      </c>
      <c r="D7" s="9" t="s">
        <v>21</v>
      </c>
      <c r="E7" s="1">
        <v>50</v>
      </c>
      <c r="F7" s="1">
        <v>10</v>
      </c>
      <c r="G7" s="1">
        <v>10</v>
      </c>
    </row>
    <row r="8" spans="2:7" ht="16.5" customHeight="1" x14ac:dyDescent="0.25">
      <c r="B8" s="9" t="s">
        <v>5</v>
      </c>
      <c r="C8" s="9" t="s">
        <v>19</v>
      </c>
      <c r="D8" s="9" t="s">
        <v>23</v>
      </c>
      <c r="E8" s="1">
        <v>30</v>
      </c>
      <c r="F8" s="1">
        <v>7</v>
      </c>
      <c r="G8" s="1">
        <v>10</v>
      </c>
    </row>
    <row r="9" spans="2:7" ht="16.5" customHeight="1" x14ac:dyDescent="0.25">
      <c r="B9" s="9" t="s">
        <v>6</v>
      </c>
      <c r="C9" s="9" t="s">
        <v>18</v>
      </c>
      <c r="D9" s="9" t="s">
        <v>25</v>
      </c>
      <c r="E9" s="1">
        <v>25</v>
      </c>
      <c r="F9" s="1">
        <v>5</v>
      </c>
      <c r="G9" s="1">
        <v>5</v>
      </c>
    </row>
    <row r="10" spans="2:7" ht="16.5" customHeight="1" x14ac:dyDescent="0.25">
      <c r="B10" s="9" t="s">
        <v>2</v>
      </c>
      <c r="C10" s="9" t="s">
        <v>17</v>
      </c>
      <c r="D10" s="9" t="s">
        <v>22</v>
      </c>
      <c r="E10" s="1">
        <v>50</v>
      </c>
      <c r="F10" s="1">
        <v>10</v>
      </c>
      <c r="G10" s="1">
        <v>10</v>
      </c>
    </row>
    <row r="11" spans="2:7" ht="16.5" customHeight="1" x14ac:dyDescent="0.25">
      <c r="B11" s="9" t="s">
        <v>7</v>
      </c>
      <c r="C11" s="9" t="s">
        <v>17</v>
      </c>
      <c r="D11" s="9" t="s">
        <v>26</v>
      </c>
      <c r="E11" s="1">
        <v>50</v>
      </c>
      <c r="F11" s="1">
        <v>10</v>
      </c>
      <c r="G11" s="1">
        <v>10</v>
      </c>
    </row>
  </sheetData>
  <mergeCells count="1">
    <mergeCell ref="B3:G3"/>
  </mergeCells>
  <printOptions horizontalCentered="1"/>
  <pageMargins left="0.7" right="0.7" top="0.75" bottom="0.75" header="0.3" footer="0.3"/>
  <pageSetup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7D6F63E-C801-491C-B9DE-C580CC8142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Inventory List</vt:lpstr>
      <vt:lpstr>Inventory Pick List</vt:lpstr>
      <vt:lpstr>Bin Lookup</vt:lpstr>
      <vt:lpstr>BinLookup</vt:lpstr>
      <vt:lpstr>'Bin Lookup'!Print_Titles</vt:lpstr>
      <vt:lpstr>'Inventory List'!Print_Titles</vt:lpstr>
      <vt:lpstr>'Inventory Pick List'!Print_Titles</vt:lpstr>
      <vt:lpstr>SKULookup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2020-12-08T16:19:24Z</dcterms:created>
  <dcterms:modified xsi:type="dcterms:W3CDTF">2020-12-08T16:19:25Z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TC029300309991</vt:lpwstr>
  </property>
</Properties>
</file>