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640" windowHeight="11760"/>
  </bookViews>
  <sheets>
    <sheet name="Budget Planner" sheetId="1" r:id="rId1"/>
  </sheets>
  <definedNames>
    <definedName name="totalExpenseActual">SUM(Housing[Actual]) - SUM(Transportation[Actual]) - SUM(Insurance[Actual]) - SUM(Food[Actual]) - SUM(Children[Actual]) - SUM(Pets[Actual]) - SUM(PersonalCare[Actual]) - SUM(Entertainment[Actual]) - SUM(Loans[Actual]) - SUM(Taxes[Actual]) - SUM(Savings[Actual]) - SUM(Gifts[Actual]) - SUM(Legal[Actual])</definedName>
    <definedName name="totalExpenseProjected">SUM(Housing[Projected]) - SUM(Transportation[Projected]) - SUM(Insurance[Projected]) - SUM(Food[Projected]) - SUM(Children[Projected]) - SUM(Pets[Projected]) - SUM(PersonalCare[Projected]) - SUM(Entertainment[Projected]) - SUM(Loans[Projected]) - SUM(Taxes[Projected]) - SUM(Savings[Projected]) - SUM(Gifts[Projected]) - SUM(Legal[Projected])</definedName>
  </definedNames>
  <calcPr calcId="124519"/>
  <fileRecoveryPr repairLoad="1"/>
</workbook>
</file>

<file path=xl/calcChain.xml><?xml version="1.0" encoding="utf-8"?>
<calcChain xmlns="http://schemas.openxmlformats.org/spreadsheetml/2006/main">
  <c r="F15" i="1"/>
  <c r="G19"/>
  <c r="G20"/>
  <c r="G21"/>
  <c r="G22"/>
  <c r="E15"/>
  <c r="F14"/>
  <c r="E14"/>
  <c r="E37"/>
  <c r="F37"/>
  <c r="F23"/>
  <c r="E23"/>
  <c r="F137"/>
  <c r="E137"/>
  <c r="G136"/>
  <c r="G135"/>
  <c r="G134"/>
  <c r="G133"/>
  <c r="F130"/>
  <c r="E130"/>
  <c r="G129"/>
  <c r="G128"/>
  <c r="G127"/>
  <c r="F124"/>
  <c r="E124"/>
  <c r="G123"/>
  <c r="G122"/>
  <c r="G121"/>
  <c r="G120"/>
  <c r="F117"/>
  <c r="E117"/>
  <c r="G116"/>
  <c r="G115"/>
  <c r="G114"/>
  <c r="G113"/>
  <c r="F110"/>
  <c r="E110"/>
  <c r="G109"/>
  <c r="G108"/>
  <c r="G107"/>
  <c r="G106"/>
  <c r="G105"/>
  <c r="G104"/>
  <c r="F101"/>
  <c r="E101"/>
  <c r="G100"/>
  <c r="G99"/>
  <c r="G98"/>
  <c r="G97"/>
  <c r="G96"/>
  <c r="G95"/>
  <c r="G94"/>
  <c r="G85"/>
  <c r="G86"/>
  <c r="F91"/>
  <c r="E91"/>
  <c r="G90"/>
  <c r="G89"/>
  <c r="G88"/>
  <c r="G87"/>
  <c r="G84"/>
  <c r="G77"/>
  <c r="F81"/>
  <c r="E81"/>
  <c r="G80"/>
  <c r="G79"/>
  <c r="G78"/>
  <c r="G76"/>
  <c r="G64"/>
  <c r="G65"/>
  <c r="G66"/>
  <c r="G67"/>
  <c r="G68"/>
  <c r="F73"/>
  <c r="E73"/>
  <c r="G72"/>
  <c r="G71"/>
  <c r="G70"/>
  <c r="G69"/>
  <c r="F61"/>
  <c r="E61"/>
  <c r="G60"/>
  <c r="G59"/>
  <c r="G58"/>
  <c r="F16" l="1"/>
  <c r="G15"/>
  <c r="E16"/>
  <c r="G117"/>
  <c r="G124"/>
  <c r="G130"/>
  <c r="G14"/>
  <c r="G73"/>
  <c r="G101"/>
  <c r="G81"/>
  <c r="G91"/>
  <c r="G110"/>
  <c r="G61"/>
  <c r="G137"/>
  <c r="G23"/>
  <c r="F55"/>
  <c r="E55"/>
  <c r="G54"/>
  <c r="G53"/>
  <c r="G52"/>
  <c r="G51"/>
  <c r="F48"/>
  <c r="E48"/>
  <c r="G47"/>
  <c r="G46"/>
  <c r="G45"/>
  <c r="G44"/>
  <c r="G43"/>
  <c r="G42"/>
  <c r="G41"/>
  <c r="G40"/>
  <c r="G26"/>
  <c r="G27"/>
  <c r="G28"/>
  <c r="G29"/>
  <c r="G30"/>
  <c r="G31"/>
  <c r="G32"/>
  <c r="G33"/>
  <c r="G34"/>
  <c r="G35"/>
  <c r="G36"/>
  <c r="G16" l="1"/>
  <c r="G48"/>
  <c r="G55"/>
  <c r="G37"/>
</calcChain>
</file>

<file path=xl/sharedStrings.xml><?xml version="1.0" encoding="utf-8"?>
<sst xmlns="http://schemas.openxmlformats.org/spreadsheetml/2006/main" count="162" uniqueCount="84">
  <si>
    <t>Projected</t>
  </si>
  <si>
    <t>Actual</t>
  </si>
  <si>
    <t>Mortgage or rent</t>
  </si>
  <si>
    <t>Second 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</si>
  <si>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</si>
  <si>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</si>
  <si>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</si>
  <si>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</si>
  <si>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</si>
  <si>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</si>
  <si>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</si>
  <si>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</si>
  <si>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</si>
  <si>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Variance</t>
  </si>
  <si>
    <t>Transportation</t>
  </si>
  <si>
    <t>Vehicle 1 payment</t>
  </si>
  <si>
    <t>Vehicle 2 payment</t>
  </si>
  <si>
    <t>Bus/taxi fare</t>
  </si>
  <si>
    <t>Insurance</t>
  </si>
  <si>
    <t>Licensing</t>
  </si>
  <si>
    <t>Fuel</t>
  </si>
  <si>
    <t>Maintenance</t>
  </si>
  <si>
    <t>Home</t>
  </si>
  <si>
    <t>Health</t>
  </si>
  <si>
    <t>Life</t>
  </si>
  <si>
    <t>Food</t>
  </si>
  <si>
    <t>Groceries</t>
  </si>
  <si>
    <t>Dining out</t>
  </si>
  <si>
    <t>Children</t>
  </si>
  <si>
    <t>Medical</t>
  </si>
  <si>
    <t>Clothing</t>
  </si>
  <si>
    <t>School tuition</t>
  </si>
  <si>
    <t>School supplies</t>
  </si>
  <si>
    <t>Organization dues or fees</t>
  </si>
  <si>
    <t>Lunch money</t>
  </si>
  <si>
    <t>Child care</t>
  </si>
  <si>
    <t>Toys/games</t>
  </si>
  <si>
    <t>Pets</t>
  </si>
  <si>
    <t>Grooming</t>
  </si>
  <si>
    <t>Toys</t>
  </si>
  <si>
    <t>Personal Care</t>
  </si>
  <si>
    <t>Hair/nails</t>
  </si>
  <si>
    <t>Dry cleaning</t>
  </si>
  <si>
    <t>Health club</t>
  </si>
  <si>
    <t>Entertainment</t>
  </si>
  <si>
    <t>Video/DVD</t>
  </si>
  <si>
    <t>CDs</t>
  </si>
  <si>
    <t>Movies</t>
  </si>
  <si>
    <t>Concerts</t>
  </si>
  <si>
    <t>Sporting events</t>
  </si>
  <si>
    <t>Live theater</t>
  </si>
  <si>
    <t>Loans</t>
  </si>
  <si>
    <t>Personal</t>
  </si>
  <si>
    <t>Student</t>
  </si>
  <si>
    <t>Credit card</t>
  </si>
  <si>
    <t>Taxes</t>
  </si>
  <si>
    <t>Federal</t>
  </si>
  <si>
    <t>State</t>
  </si>
  <si>
    <t>Local</t>
  </si>
  <si>
    <t>Savings or Investments</t>
  </si>
  <si>
    <t>Retirement account</t>
  </si>
  <si>
    <t>Investment account</t>
  </si>
  <si>
    <t>College</t>
  </si>
  <si>
    <t>Gifts and Donations</t>
  </si>
  <si>
    <t>Charity 1</t>
  </si>
  <si>
    <t>Charity 2</t>
  </si>
  <si>
    <t>Charity 3</t>
  </si>
  <si>
    <t>Legal</t>
  </si>
  <si>
    <t>Attorney</t>
  </si>
  <si>
    <t>Alimony</t>
  </si>
  <si>
    <t>Payments on lien or judgment</t>
  </si>
  <si>
    <t>Monthly Income</t>
  </si>
  <si>
    <t>Income 1</t>
  </si>
  <si>
    <t>Income 2</t>
  </si>
  <si>
    <t>Extra income</t>
  </si>
  <si>
    <t>Housing Expense</t>
  </si>
  <si>
    <t>Total Income</t>
  </si>
  <si>
    <t>Total Expense</t>
  </si>
  <si>
    <t>Cash Flow</t>
  </si>
  <si>
    <t>TOTAL CASH FLOW</t>
  </si>
  <si>
    <t>TOTAL INCOME</t>
  </si>
  <si>
    <t>SUBTOTAL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</si>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</sst>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theme="1" tint="0.499984740745262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b/>
      <sz val="10"/>
      <color theme="0"/>
      <name val="Trebuchet MS"/>
      <family val="2"/>
      <scheme val="min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Alignment="1">
      <alignment horizontal="right" indent="2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97">
    <dxf>
      <numFmt numFmtId="3" formatCode="#,##0"/>
      <alignment horizontal="right" vertical="center" textRotation="0" wrapText="0" indent="1" relativeIndent="255" justifyLastLine="0" shrinkToFit="0" readingOrder="0"/>
    </dxf>
    <dxf>
      <numFmt numFmtId="3" formatCode="#,##0"/>
      <alignment horizontal="right" vertical="center" textRotation="0" wrapText="0" indent="1" relativeIndent="255" justifyLastLine="0" shrinkToFit="0" readingOrder="0"/>
    </dxf>
    <dxf>
      <numFmt numFmtId="3" formatCode="#,##0"/>
      <alignment horizontal="righ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alignment horizontal="right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HeaderCell" dxfId="91"/>
      <tableStyleElement type="firstTotalCell" dxfId="90"/>
    </tableStyle>
    <tableStyle name="Monthly Expenses" pivot="0" count="7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HeaderCell" dxfId="84"/>
      <tableStyleElement type="firstTotalCell" dxfId="83"/>
    </tableStyle>
    <tableStyle name="Monthly Income" pivot="0" count="7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HeaderCell" dxfId="77"/>
      <tableStyleElement type="firstTotalCell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>
        <c:manualLayout>
          <c:layoutTarget val="inner"/>
          <c:xMode val="edge"/>
          <c:yMode val="edge"/>
          <c:x val="8.7915294250696233E-2"/>
          <c:y val="6.0731525791553061E-2"/>
          <c:w val="0.66407356423104469"/>
          <c:h val="0.81458539104668637"/>
        </c:manualLayout>
      </c:layout>
      <c:barChart>
        <c:barDir val="col"/>
        <c:grouping val="clustered"/>
        <c:ser>
          <c:idx val="0"/>
          <c:order val="0"/>
          <c:tx>
            <c:v>PROJECTED</c:v>
          </c:tx>
          <c:spPr>
            <a:solidFill>
              <a:schemeClr val="accent1"/>
            </a:solidFill>
          </c:spPr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Planner'!$E$14:$E$16</c:f>
              <c:numCache>
                <c:formatCode>#,##0</c:formatCode>
                <c:ptCount val="3"/>
                <c:pt idx="0">
                  <c:v>5600</c:v>
                </c:pt>
                <c:pt idx="1">
                  <c:v>1195</c:v>
                </c:pt>
                <c:pt idx="2">
                  <c:v>4405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Planner'!$F$14:$F$16</c:f>
              <c:numCache>
                <c:formatCode>#,##0</c:formatCode>
                <c:ptCount val="3"/>
                <c:pt idx="0">
                  <c:v>4700</c:v>
                </c:pt>
                <c:pt idx="1">
                  <c:v>736</c:v>
                </c:pt>
                <c:pt idx="2">
                  <c:v>3964</c:v>
                </c:pt>
              </c:numCache>
            </c:numRef>
          </c:val>
        </c:ser>
        <c:dLbls/>
        <c:overlap val="-9"/>
        <c:axId val="74207616"/>
        <c:axId val="74209152"/>
      </c:barChart>
      <c:catAx>
        <c:axId val="74207616"/>
        <c:scaling>
          <c:orientation val="minMax"/>
        </c:scaling>
        <c:axPos val="b"/>
        <c:numFmt formatCode="General" sourceLinked="0"/>
        <c:maj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74209152"/>
        <c:crosses val="autoZero"/>
        <c:auto val="1"/>
        <c:lblAlgn val="ctr"/>
        <c:lblOffset val="100"/>
      </c:catAx>
      <c:valAx>
        <c:axId val="74209152"/>
        <c:scaling>
          <c:orientation val="minMax"/>
        </c:scaling>
        <c:axPos val="l"/>
        <c:numFmt formatCode="#,##0" sourceLinked="1"/>
        <c:maj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74207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7613716484825579"/>
          <c:y val="0.40341557231094544"/>
          <c:w val="0.21495463521843128"/>
          <c:h val="0.19316885537810918"/>
        </c:manualLayout>
      </c:layout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1042935</xdr:colOff>
      <xdr:row>3</xdr:row>
      <xdr:rowOff>157162</xdr:rowOff>
    </xdr:from>
    <xdr:to>
      <xdr:col>6</xdr:col>
      <xdr:colOff>1114425</xdr:colOff>
      <xdr:row>10</xdr:row>
      <xdr:rowOff>123825</xdr:rowOff>
    </xdr:to>
    <xdr:graphicFrame macro="">
      <xdr:nvGraphicFramePr>
        <xdr:cNvPr id="2" name="Monthly Expenses" descr="Column chart comparing Projected and Actual Total Income, Total Expenses, and Total Cash Flow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12</xdr:row>
      <xdr:rowOff>9525</xdr:rowOff>
    </xdr:from>
    <xdr:to>
      <xdr:col>2</xdr:col>
      <xdr:colOff>1933575</xdr:colOff>
      <xdr:row>14</xdr:row>
      <xdr:rowOff>238125</xdr:rowOff>
    </xdr:to>
    <xdr:grpSp>
      <xdr:nvGrpSpPr>
        <xdr:cNvPr id="35" name="Cash Flow" descr="&quot;&quot;"/>
        <xdr:cNvGrpSpPr/>
      </xdr:nvGrpSpPr>
      <xdr:grpSpPr>
        <a:xfrm>
          <a:off x="812800" y="3992707"/>
          <a:ext cx="1914525" cy="892463"/>
          <a:chOff x="438150" y="3648075"/>
          <a:chExt cx="1914525" cy="895350"/>
        </a:xfrm>
      </xdr:grpSpPr>
      <xdr:sp macro="" textlink="">
        <xdr:nvSpPr>
          <xdr:cNvPr id="32" name="TextBox 31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2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4" name="Group 33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1" name="TextBox 30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33" name="Group 32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29" name="TextBox 28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Cash</a:t>
                </a:r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Flow</a:t>
                </a:r>
              </a:p>
            </xdr:txBody>
          </xdr:sp>
        </xdr:grpSp>
      </xdr:grpSp>
    </xdr:grpSp>
    <xdr:clientData/>
  </xdr:twoCellAnchor>
  <xdr:twoCellAnchor>
    <xdr:from>
      <xdr:col>2</xdr:col>
      <xdr:colOff>0</xdr:colOff>
      <xdr:row>17</xdr:row>
      <xdr:rowOff>9525</xdr:rowOff>
    </xdr:from>
    <xdr:to>
      <xdr:col>2</xdr:col>
      <xdr:colOff>1914525</xdr:colOff>
      <xdr:row>19</xdr:row>
      <xdr:rowOff>238125</xdr:rowOff>
    </xdr:to>
    <xdr:grpSp>
      <xdr:nvGrpSpPr>
        <xdr:cNvPr id="36" name="Monthly Income" descr="&quot;&quot;"/>
        <xdr:cNvGrpSpPr/>
      </xdr:nvGrpSpPr>
      <xdr:grpSpPr>
        <a:xfrm>
          <a:off x="793750" y="5652366"/>
          <a:ext cx="1914525" cy="892464"/>
          <a:chOff x="438150" y="3648075"/>
          <a:chExt cx="1914525" cy="895350"/>
        </a:xfrm>
      </xdr:grpSpPr>
      <xdr:sp macro="" textlink="">
        <xdr:nvSpPr>
          <xdr:cNvPr id="37" name="TextBox 36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5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8" name="Group 37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5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0" name="Group 39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1" name="TextBox 40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2" name="TextBox 41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Income</a:t>
                </a:r>
              </a:p>
            </xdr:txBody>
          </xdr:sp>
        </xdr:grpSp>
      </xdr:grpSp>
    </xdr:grp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1914525</xdr:colOff>
      <xdr:row>26</xdr:row>
      <xdr:rowOff>228600</xdr:rowOff>
    </xdr:to>
    <xdr:grpSp>
      <xdr:nvGrpSpPr>
        <xdr:cNvPr id="43" name="Monthly Expenses"/>
        <xdr:cNvGrpSpPr/>
      </xdr:nvGrpSpPr>
      <xdr:grpSpPr>
        <a:xfrm>
          <a:off x="793750" y="7966364"/>
          <a:ext cx="1914525" cy="892463"/>
          <a:chOff x="438150" y="3648075"/>
          <a:chExt cx="1914525" cy="895350"/>
        </a:xfrm>
      </xdr:grpSpPr>
      <xdr:sp macro="" textlink="">
        <xdr:nvSpPr>
          <xdr:cNvPr id="44" name="TextBox 43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4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45" name="Group 44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4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7" name="Group 46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8" name="TextBox 47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9" name="TextBox 48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Expenses</a:t>
                </a:r>
              </a:p>
            </xdr:txBody>
          </xdr:sp>
        </xdr:grpSp>
      </xdr:grpSp>
    </xdr:grpSp>
    <xdr:clientData/>
  </xdr:twoCellAnchor>
  <xdr:twoCellAnchor>
    <xdr:from>
      <xdr:col>2</xdr:col>
      <xdr:colOff>85624</xdr:colOff>
      <xdr:row>2</xdr:row>
      <xdr:rowOff>57149</xdr:rowOff>
    </xdr:from>
    <xdr:to>
      <xdr:col>3</xdr:col>
      <xdr:colOff>845112</xdr:colOff>
      <xdr:row>10</xdr:row>
      <xdr:rowOff>133349</xdr:rowOff>
    </xdr:to>
    <xdr:grpSp>
      <xdr:nvGrpSpPr>
        <xdr:cNvPr id="6" name="Sheet title" descr="Family Montly Budget Planner"/>
        <xdr:cNvGrpSpPr/>
      </xdr:nvGrpSpPr>
      <xdr:grpSpPr>
        <a:xfrm>
          <a:off x="879374" y="721013"/>
          <a:ext cx="2924261" cy="2731654"/>
          <a:chOff x="403124" y="390524"/>
          <a:chExt cx="2918488" cy="2743200"/>
        </a:xfrm>
      </xdr:grpSpPr>
      <xdr:sp macro="" textlink="">
        <xdr:nvSpPr>
          <xdr:cNvPr id="11" name="TextBox 10"/>
          <xdr:cNvSpPr txBox="1"/>
        </xdr:nvSpPr>
        <xdr:spPr>
          <a:xfrm>
            <a:off x="403124" y="390524"/>
            <a:ext cx="2918488" cy="274320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2" name="TextBox 11" descr="&quot;&quot;"/>
          <xdr:cNvSpPr txBox="1"/>
        </xdr:nvSpPr>
        <xdr:spPr>
          <a:xfrm>
            <a:off x="612356" y="685800"/>
            <a:ext cx="250762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en-US" sz="1600">
                <a:solidFill>
                  <a:schemeClr val="bg1"/>
                </a:solidFill>
              </a:rPr>
              <a:t>FAMILY</a:t>
            </a:r>
            <a:r>
              <a:rPr lang="en-US" sz="1600" baseline="0">
                <a:solidFill>
                  <a:schemeClr val="bg1"/>
                </a:solidFill>
              </a:rPr>
              <a:t> MONTHLY</a:t>
            </a:r>
            <a:endParaRPr lang="en-US" sz="1600">
              <a:solidFill>
                <a:schemeClr val="bg1"/>
              </a:solidFill>
            </a:endParaRPr>
          </a:p>
        </xdr:txBody>
      </xdr:sp>
      <xdr:grpSp>
        <xdr:nvGrpSpPr>
          <xdr:cNvPr id="3" name="Group 2"/>
          <xdr:cNvGrpSpPr/>
        </xdr:nvGrpSpPr>
        <xdr:grpSpPr>
          <a:xfrm>
            <a:off x="593334" y="1247775"/>
            <a:ext cx="2507631" cy="1085851"/>
            <a:chOff x="599684" y="1247775"/>
            <a:chExt cx="2510806" cy="1085851"/>
          </a:xfrm>
        </xdr:grpSpPr>
        <xdr:sp macro="" textlink="">
          <xdr:nvSpPr>
            <xdr:cNvPr id="16" name="TextBox 15" descr="&quot;&quot;"/>
            <xdr:cNvSpPr txBox="1"/>
          </xdr:nvSpPr>
          <xdr:spPr>
            <a:xfrm>
              <a:off x="599686" y="1247775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Budget</a:t>
              </a:r>
            </a:p>
          </xdr:txBody>
        </xdr:sp>
        <xdr:sp macro="" textlink="">
          <xdr:nvSpPr>
            <xdr:cNvPr id="17" name="TextBox 16" descr="&quot;&quot;"/>
            <xdr:cNvSpPr txBox="1"/>
          </xdr:nvSpPr>
          <xdr:spPr>
            <a:xfrm>
              <a:off x="599684" y="1752600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Planner</a:t>
              </a:r>
            </a:p>
          </xdr:txBody>
        </xdr:sp>
      </xdr:grpSp>
      <xdr:grpSp>
        <xdr:nvGrpSpPr>
          <xdr:cNvPr id="22" name="Group 21"/>
          <xdr:cNvGrpSpPr/>
        </xdr:nvGrpSpPr>
        <xdr:grpSpPr>
          <a:xfrm>
            <a:off x="612357" y="2371725"/>
            <a:ext cx="2308159" cy="95250"/>
            <a:chOff x="9363075" y="6781800"/>
            <a:chExt cx="2314575" cy="95250"/>
          </a:xfrm>
        </xdr:grpSpPr>
        <xdr:cxnSp macro="">
          <xdr:nvCxnSpPr>
            <xdr:cNvPr id="18" name="Straight Connector 17" descr="&quot;&quot;"/>
            <xdr:cNvCxnSpPr/>
          </xdr:nvCxnSpPr>
          <xdr:spPr>
            <a:xfrm>
              <a:off x="9363075" y="6781800"/>
              <a:ext cx="2314575" cy="0"/>
            </a:xfrm>
            <a:prstGeom prst="line">
              <a:avLst/>
            </a:prstGeom>
            <a:ln w="12700">
              <a:solidFill>
                <a:schemeClr val="bg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 descr="&quot;&quot;"/>
            <xdr:cNvCxnSpPr/>
          </xdr:nvCxnSpPr>
          <xdr:spPr>
            <a:xfrm>
              <a:off x="9363075" y="6877050"/>
              <a:ext cx="2314575" cy="0"/>
            </a:xfrm>
            <a:prstGeom prst="line">
              <a:avLst/>
            </a:prstGeom>
            <a:ln w="79375">
              <a:solidFill>
                <a:schemeClr val="bg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Straight Connector 13" descr="&quot;&quot;"/>
          <xdr:cNvCxnSpPr/>
        </xdr:nvCxnSpPr>
        <xdr:spPr>
          <a:xfrm>
            <a:off x="612357" y="1009650"/>
            <a:ext cx="2307906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9526</xdr:colOff>
      <xdr:row>1</xdr:row>
      <xdr:rowOff>323851</xdr:rowOff>
    </xdr:from>
    <xdr:to>
      <xdr:col>7</xdr:col>
      <xdr:colOff>1</xdr:colOff>
      <xdr:row>10</xdr:row>
      <xdr:rowOff>209550</xdr:rowOff>
    </xdr:to>
    <xdr:sp macro="" textlink="">
      <xdr:nvSpPr>
        <xdr:cNvPr id="7" name="Title border" descr="&quot;&quot;"/>
        <xdr:cNvSpPr/>
      </xdr:nvSpPr>
      <xdr:spPr>
        <a:xfrm>
          <a:off x="190501" y="323851"/>
          <a:ext cx="8077200" cy="2886074"/>
        </a:xfrm>
        <a:prstGeom prst="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294856</xdr:colOff>
      <xdr:row>8</xdr:row>
      <xdr:rowOff>142875</xdr:rowOff>
    </xdr:from>
    <xdr:to>
      <xdr:col>3</xdr:col>
      <xdr:colOff>643485</xdr:colOff>
      <xdr:row>9</xdr:row>
      <xdr:rowOff>123826</xdr:rowOff>
    </xdr:to>
    <xdr:sp macro="" textlink="">
      <xdr:nvSpPr>
        <xdr:cNvPr id="21" name="Current Month" descr="Displays current budget month and year."/>
        <xdr:cNvSpPr txBox="1"/>
      </xdr:nvSpPr>
      <xdr:spPr>
        <a:xfrm>
          <a:off x="612356" y="2476500"/>
          <a:ext cx="250762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r>
            <a:rPr lang="en-US" sz="1500">
              <a:solidFill>
                <a:schemeClr val="bg1"/>
              </a:solidFill>
              <a:latin typeface="+mj-lt"/>
            </a:rPr>
            <a:t>March</a:t>
          </a:r>
          <a:r>
            <a:rPr lang="en-US" sz="1500" baseline="0">
              <a:solidFill>
                <a:schemeClr val="bg1"/>
              </a:solidFill>
              <a:latin typeface="+mj-lt"/>
            </a:rPr>
            <a:t> 2011</a:t>
          </a:r>
          <a:endParaRPr lang="en-US" sz="15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Housing" displayName="Housing" ref="D25:G37" totalsRowCount="1" headerRowDxfId="75">
  <autoFilter ref="D25:G36"/>
  <tableColumns count="4">
    <tableColumn id="1" name="Housing Expense" totalsRowLabel="SUBTOTAL" totalsRowDxfId="74"/>
    <tableColumn id="2" name="Projected" totalsRowFunction="sum" totalsRowDxfId="73"/>
    <tableColumn id="3" name="Actual" totalsRowFunction="sum" totalsRowDxfId="72"/>
    <tableColumn id="4" name="Variance" totalsRowFunction="sum" totalsRowDxfId="71">
      <calculatedColumnFormula>Housing[[#This Row],[Projected]]-Housing[[#This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Housing expenses" altTextSummary="List of housing expenses such as mortgage or rent, phone, electricity, etc. along with projected, actual, and calculated variance."/>
    </ext>
  </extLst>
</table>
</file>

<file path=xl/tables/table10.xml><?xml version="1.0" encoding="utf-8"?>
<table xmlns="http://schemas.openxmlformats.org/spreadsheetml/2006/main" id="10" name="Taxes" displayName="Taxes" ref="D112:G117" totalsRowCount="1" headerRowDxfId="30">
  <autoFilter ref="D112:G116"/>
  <tableColumns count="4">
    <tableColumn id="1" name="Taxes" totalsRowLabel="SUBTOTAL" totalsRowDxfId="29"/>
    <tableColumn id="2" name="Projected" totalsRowFunction="sum" totalsRowDxfId="28"/>
    <tableColumn id="3" name="Actual" totalsRowFunction="sum" totalsRowDxfId="27"/>
    <tableColumn id="4" name="Variance" totalsRowFunction="sum" totalsRowDxfId="26">
      <calculatedColumnFormula>Taxes[[#This Row],[Projected]]-Taxes[[#This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Tax expenses" altTextSummary="List of tax expenses such as federal, state, local, etc. along with projected, actual, and calculated variance."/>
    </ext>
  </extLst>
</table>
</file>

<file path=xl/tables/table11.xml><?xml version="1.0" encoding="utf-8"?>
<table xmlns="http://schemas.openxmlformats.org/spreadsheetml/2006/main" id="11" name="Savings" displayName="Savings" ref="D119:G124" totalsRowCount="1" headerRowDxfId="25">
  <autoFilter ref="D119:G123"/>
  <tableColumns count="4">
    <tableColumn id="1" name="Savings or Investments" totalsRowLabel="SUBTOTAL" totalsRowDxfId="24"/>
    <tableColumn id="2" name="Projected" totalsRowFunction="sum" totalsRowDxfId="23"/>
    <tableColumn id="3" name="Actual" totalsRowFunction="sum" totalsRowDxfId="22"/>
    <tableColumn id="4" name="Variance" totalsRowFunction="sum" totalsRowDxfId="21">
      <calculatedColumnFormula>Savings[[#This Row],[Projected]]-Savings[[#This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Savings or Investments" altTextSummary="List of savings or investments such as retirement account, investment account college, etc. along with projected, actual, and calculated variance."/>
    </ext>
  </extLst>
</table>
</file>

<file path=xl/tables/table12.xml><?xml version="1.0" encoding="utf-8"?>
<table xmlns="http://schemas.openxmlformats.org/spreadsheetml/2006/main" id="12" name="Gifts" displayName="Gifts" ref="D126:G130" totalsRowCount="1" headerRowDxfId="20">
  <autoFilter ref="D126:G129"/>
  <tableColumns count="4">
    <tableColumn id="1" name="Gifts and Donations" totalsRowLabel="SUBTOTAL" totalsRowDxfId="19"/>
    <tableColumn id="2" name="Projected" totalsRowFunction="sum" totalsRowDxfId="18"/>
    <tableColumn id="3" name="Actual" totalsRowFunction="sum" totalsRowDxfId="17"/>
    <tableColumn id="4" name="Variance" totalsRowFunction="sum" totalsRowDxfId="16">
      <calculatedColumnFormula>Gifts[[#This Row],[Projected]]-Gifts[[#This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13.xml><?xml version="1.0" encoding="utf-8"?>
<table xmlns="http://schemas.openxmlformats.org/spreadsheetml/2006/main" id="13" name="Legal" displayName="Legal" ref="D132:G137" totalsRowCount="1" headerRowDxfId="15">
  <autoFilter ref="D132:G136"/>
  <tableColumns count="4">
    <tableColumn id="1" name="Legal" totalsRowLabel="SUBTOTAL" totalsRowDxfId="14"/>
    <tableColumn id="2" name="Projected" totalsRowFunction="sum" totalsRowDxfId="13"/>
    <tableColumn id="3" name="Actual" totalsRowFunction="sum" totalsRowDxfId="12"/>
    <tableColumn id="4" name="Variance" totalsRowFunction="sum" totalsRowDxfId="11">
      <calculatedColumnFormula>Legal[[#This Row],[Projected]]-Legal[[#This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egal expenses" altTextSummary="List of legal expenses such as attorney, alimony, etc. along with projected, actual, and calculated variance. "/>
    </ext>
  </extLst>
</table>
</file>

<file path=xl/tables/table14.xml><?xml version="1.0" encoding="utf-8"?>
<table xmlns="http://schemas.openxmlformats.org/spreadsheetml/2006/main" id="15" name="Income" displayName="Income" ref="C18:G23" totalsRowCount="1">
  <tableColumns count="5">
    <tableColumn id="5" name=" " totalsRowDxfId="10"/>
    <tableColumn id="1" name="Monthly Income" totalsRowLabel="TOTAL INCOME" totalsRowDxfId="9"/>
    <tableColumn id="2" name="Projected" totalsRowFunction="sum" totalsRowDxfId="8"/>
    <tableColumn id="3" name="Actual" totalsRowFunction="sum" totalsRowDxfId="7"/>
    <tableColumn id="4" name="Variance" totalsRowFunction="sum" totalsRowDxfId="6">
      <calculatedColumnFormula>Income[[#This Row],[Actual]]-Income[[#This Row],[Projected]]</calculatedColumnFormula>
    </tableColumn>
  </tableColumns>
  <tableStyleInfo name="Monthly Income" showFirstColumn="1" showLastColumn="1" showRowStripes="0" showColumnStripes="0"/>
  <extLst>
    <ext xmlns:x14="http://schemas.microsoft.com/office/spreadsheetml/2009/9/main" uri="{504A1905-F514-4f6f-8877-14C23A59335A}">
      <x14:table altText="Monthly Income" altTextSummary="List of monthly incomes such as income 1, income 2, extratIncome, and other, along with projected, actual, and calculated variance."/>
    </ext>
  </extLst>
</table>
</file>

<file path=xl/tables/table15.xml><?xml version="1.0" encoding="utf-8"?>
<table xmlns="http://schemas.openxmlformats.org/spreadsheetml/2006/main" id="16" name="CashFlow" displayName="CashFlow" ref="C13:G16" totalsRowDxfId="5">
  <tableColumns count="5">
    <tableColumn id="5" name="  " totalsRowDxfId="4"/>
    <tableColumn id="1" name="Cash Flow" totalsRowLabel="TOTAL CASH FLOW" totalsRowDxfId="3"/>
    <tableColumn id="2" name="Projected" totalsRowFunction="custom" totalsRowDxfId="2">
      <totalsRowFormula>E14-E15</totalsRowFormula>
    </tableColumn>
    <tableColumn id="3" name="Actual" totalsRowFunction="custom" totalsRowDxfId="1">
      <totalsRowFormula>F14-F15</totalsRowFormula>
    </tableColumn>
    <tableColumn id="4" name="Variance" totalsRowFunction="custom" totalsRowDxfId="0">
      <totalsRowFormula>CashFlow[[#Totals],[Actual]]-CashFlow[[#Totals],[Projected]]</totalsRowFormula>
    </tableColumn>
  </tableColumns>
  <tableStyleInfo name="Cash Flow" showFirstColumn="1" showLastColumn="1" showRowStripes="0" showColumnStripes="0"/>
  <extLst>
    <ext xmlns:x14="http://schemas.microsoft.com/office/spreadsheetml/2009/9/main" uri="{504A1905-F514-4f6f-8877-14C23A59335A}">
      <x14:table altText="Cash Flow" altTextSummary="Projected, actual, and calculated variance for total income and expenses."/>
    </ext>
  </extLst>
</table>
</file>

<file path=xl/tables/table2.xml><?xml version="1.0" encoding="utf-8"?>
<table xmlns="http://schemas.openxmlformats.org/spreadsheetml/2006/main" id="2" name="Transportation" displayName="Transportation" ref="D39:G48" totalsRowCount="1" headerRowDxfId="70">
  <autoFilter ref="D39:G47"/>
  <tableColumns count="4">
    <tableColumn id="1" name="Transportation" totalsRowLabel="SUBTOTAL" totalsRowDxfId="69"/>
    <tableColumn id="2" name="Projected" totalsRowFunction="sum" totalsRowDxfId="68"/>
    <tableColumn id="3" name="Actual" totalsRowFunction="sum" totalsRowDxfId="67"/>
    <tableColumn id="4" name="Variance" totalsRowFunction="sum" totalsRowDxfId="66">
      <calculatedColumnFormula>Transportation[[#This Row],[Projected]]-Transportation[[#This Row],[Actual]]</calculatedColumnFormula>
    </tableColumn>
  </tableColumns>
  <tableStyleInfo name="Monthly Expenses" showFirstColumn="0" showLastColumn="1" showRowStripes="0" showColumnStripes="0"/>
  <extLst>
    <ext xmlns:x14="http://schemas.microsoft.com/office/spreadsheetml/2009/9/main" uri="{504A1905-F514-4f6f-8877-14C23A59335A}">
      <x14:table altText="Transportation Expenses" altTextSummary="List of transportation expenses such as vehicle payments, insurance, etc. along with projected, actual, and calculated variance."/>
    </ext>
  </extLst>
</table>
</file>

<file path=xl/tables/table3.xml><?xml version="1.0" encoding="utf-8"?>
<table xmlns="http://schemas.openxmlformats.org/spreadsheetml/2006/main" id="3" name="Insurance" displayName="Insurance" ref="D50:G55" totalsRowCount="1" headerRowDxfId="65">
  <autoFilter ref="D50:G54"/>
  <tableColumns count="4">
    <tableColumn id="1" name="Insurance" totalsRowLabel="SUBTOTAL" totalsRowDxfId="64"/>
    <tableColumn id="2" name="Projected" totalsRowFunction="sum" totalsRowDxfId="63"/>
    <tableColumn id="3" name="Actual" totalsRowFunction="sum" totalsRowDxfId="62"/>
    <tableColumn id="4" name="Variance" totalsRowFunction="sum" totalsRowDxfId="61">
      <calculatedColumnFormula>Insurance[[#This Row],[Projected]]-Insurance[[#This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Insurance expenses" altTextSummary="List of insurance expenses such as home, health, life, etc. along with projected, actual, and calculated variance."/>
    </ext>
  </extLst>
</table>
</file>

<file path=xl/tables/table4.xml><?xml version="1.0" encoding="utf-8"?>
<table xmlns="http://schemas.openxmlformats.org/spreadsheetml/2006/main" id="4" name="Food" displayName="Food" ref="D57:G61" totalsRowCount="1" headerRowDxfId="60">
  <autoFilter ref="D57:G60"/>
  <tableColumns count="4">
    <tableColumn id="1" name="Food" totalsRowLabel="SUBTOTAL" totalsRowDxfId="59"/>
    <tableColumn id="2" name="Projected" totalsRowFunction="sum" totalsRowDxfId="58"/>
    <tableColumn id="3" name="Actual" totalsRowFunction="sum" totalsRowDxfId="57"/>
    <tableColumn id="4" name="Variance" totalsRowFunction="sum" totalsRowDxfId="56">
      <calculatedColumnFormula>Food[[#This Row],[Projected]]-Food[[#This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Food expenses" altTextSummary="List of food expenses such as groceries, dining out, etc. along with projected, actual, and calculated variance."/>
    </ext>
  </extLst>
</table>
</file>

<file path=xl/tables/table5.xml><?xml version="1.0" encoding="utf-8"?>
<table xmlns="http://schemas.openxmlformats.org/spreadsheetml/2006/main" id="5" name="Children" displayName="Children" ref="D63:G73" totalsRowCount="1" headerRowDxfId="55">
  <autoFilter ref="D63:G72"/>
  <tableColumns count="4">
    <tableColumn id="1" name="Children" totalsRowLabel="SUBTOTAL" totalsRowDxfId="54"/>
    <tableColumn id="2" name="Projected" totalsRowFunction="sum" totalsRowDxfId="53"/>
    <tableColumn id="3" name="Actual" totalsRowFunction="sum" totalsRowDxfId="52"/>
    <tableColumn id="4" name="Variance" totalsRowFunction="sum" totalsRowDxfId="51">
      <calculatedColumnFormula>Children[[#This Row],[Projected]]-Children[[#This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Children expenses" altTextSummary="List of children expenses such as medical, clothing, school supplies, etc.  along with projected, actual, and calculated variance."/>
    </ext>
  </extLst>
</table>
</file>

<file path=xl/tables/table6.xml><?xml version="1.0" encoding="utf-8"?>
<table xmlns="http://schemas.openxmlformats.org/spreadsheetml/2006/main" id="6" name="Pets" displayName="Pets" ref="D75:G81" totalsRowCount="1" headerRowDxfId="50">
  <autoFilter ref="D75:G80"/>
  <tableColumns count="4">
    <tableColumn id="1" name="Pets" totalsRowLabel="SUBTOTAL" totalsRowDxfId="49"/>
    <tableColumn id="2" name="Projected" totalsRowFunction="sum" totalsRowDxfId="48"/>
    <tableColumn id="3" name="Actual" totalsRowFunction="sum" totalsRowDxfId="47"/>
    <tableColumn id="4" name="Variance" totalsRowFunction="sum" totalsRowDxfId="46">
      <calculatedColumnFormula>Pets[[#This Row],[Projected]]-Pets[[#This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t expenses" altTextSummary="List of pet expenses such as food, medical, grooming, etc. along with projected, actual, and calculated variance."/>
    </ext>
  </extLst>
</table>
</file>

<file path=xl/tables/table7.xml><?xml version="1.0" encoding="utf-8"?>
<table xmlns="http://schemas.openxmlformats.org/spreadsheetml/2006/main" id="7" name="PersonalCare" displayName="PersonalCare" ref="D83:G91" totalsRowCount="1" headerRowDxfId="45">
  <autoFilter ref="D83:G90"/>
  <tableColumns count="4">
    <tableColumn id="1" name="Personal Care" totalsRowLabel="SUBTOTAL" totalsRowDxfId="44"/>
    <tableColumn id="2" name="Projected" totalsRowFunction="sum" totalsRowDxfId="43"/>
    <tableColumn id="3" name="Actual" totalsRowFunction="sum" totalsRowDxfId="42"/>
    <tableColumn id="4" name="Variance" totalsRowFunction="sum" totalsRowDxfId="41">
      <calculatedColumnFormula>PersonalCare[[#This Row],[Projected]]-PersonalCare[[#This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rsonal Care expenese" altTextSummary="List of personal care expenses such as medical, hair/nails, clothing, etc. along with projected, actual, and calculated variance."/>
    </ext>
  </extLst>
</table>
</file>

<file path=xl/tables/table8.xml><?xml version="1.0" encoding="utf-8"?>
<table xmlns="http://schemas.openxmlformats.org/spreadsheetml/2006/main" id="8" name="Entertainment" displayName="Entertainment" ref="D93:G101" totalsRowCount="1" headerRowDxfId="40">
  <autoFilter ref="D93:G100"/>
  <tableColumns count="4">
    <tableColumn id="1" name="Entertainment" totalsRowLabel="SUBTOTAL" totalsRowDxfId="39"/>
    <tableColumn id="2" name="Projected" totalsRowFunction="sum" totalsRowDxfId="38"/>
    <tableColumn id="3" name="Actual" totalsRowFunction="sum" totalsRowDxfId="37"/>
    <tableColumn id="4" name="Variance" totalsRowFunction="sum" totalsRowDxfId="36">
      <calculatedColumnFormula>Entertainment[[#This Row],[Projected]]-Entertainment[[#This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Entertainment expeneses" altTextSummary="List of entertainment expenses such as CDs, movies, concerts, etc. along with projected, actual, and calculated variance."/>
    </ext>
  </extLst>
</table>
</file>

<file path=xl/tables/table9.xml><?xml version="1.0" encoding="utf-8"?>
<table xmlns="http://schemas.openxmlformats.org/spreadsheetml/2006/main" id="9" name="Loans" displayName="Loans" ref="D103:G110" totalsRowCount="1" headerRowDxfId="35">
  <autoFilter ref="D103:G109"/>
  <tableColumns count="4">
    <tableColumn id="1" name="Loans" totalsRowLabel="SUBTOTAL" totalsRowDxfId="34"/>
    <tableColumn id="2" name="Projected" totalsRowFunction="sum" totalsRowDxfId="33"/>
    <tableColumn id="3" name="Actual" totalsRowFunction="sum" totalsRowDxfId="32"/>
    <tableColumn id="4" name="Variance" totalsRowFunction="sum" totalsRowDxfId="31">
      <calculatedColumnFormula>Loans[[#This Row],[Projected]]-Loans[[#This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oan expenses" altTextSummary="List of loan expenses such as persona, student credit card, etc. along with projected, actual, and calculated variance."/>
    </ext>
  </extLst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H138"/>
  <sheetViews>
    <sheetView showGridLines="0" tabSelected="1" topLeftCell="A20" zoomScale="66" zoomScaleNormal="66" workbookViewId="0">
      <selection activeCell="T7" sqref="T7"/>
    </sheetView>
  </sheetViews>
  <sheetFormatPr defaultRowHeight="26.25" customHeight="1"/>
  <cols>
    <col min="1" max="1" width="9.140625" style="15"/>
    <col min="2" max="2" width="2.7109375" customWidth="1"/>
    <col min="3" max="3" width="32.42578125" customWidth="1"/>
    <col min="4" max="4" width="37" style="2" customWidth="1"/>
    <col min="5" max="7" width="17.28515625" style="1" customWidth="1"/>
    <col min="8" max="8" width="2.7109375" customWidth="1"/>
  </cols>
  <sheetData>
    <row r="1" spans="3:8" s="15" customFormat="1" ht="26.25" customHeight="1">
      <c r="D1" s="2"/>
      <c r="E1" s="1"/>
      <c r="F1" s="1"/>
      <c r="G1" s="1"/>
    </row>
    <row r="2" spans="3:8" ht="26.25" customHeight="1">
      <c r="D2" s="3"/>
      <c r="G2" s="14"/>
      <c r="H2" t="s">
        <v>83</v>
      </c>
    </row>
    <row r="3" spans="3:8" ht="26.25" customHeight="1">
      <c r="D3" s="4"/>
      <c r="H3" t="s">
        <v>83</v>
      </c>
    </row>
    <row r="7" spans="3:8" ht="26.25" customHeight="1">
      <c r="H7" t="s">
        <v>83</v>
      </c>
    </row>
    <row r="10" spans="3:8" ht="26.25" customHeight="1">
      <c r="H10" t="s">
        <v>83</v>
      </c>
    </row>
    <row r="13" spans="3:8" ht="26.25" customHeight="1">
      <c r="C13" s="5" t="s">
        <v>82</v>
      </c>
      <c r="D13" s="9" t="s">
        <v>78</v>
      </c>
      <c r="E13" s="10" t="s">
        <v>0</v>
      </c>
      <c r="F13" s="10" t="s">
        <v>1</v>
      </c>
      <c r="G13" s="10" t="s">
        <v>13</v>
      </c>
    </row>
    <row r="14" spans="3:8" ht="26.25" customHeight="1">
      <c r="C14" s="8"/>
      <c r="D14" s="6" t="s">
        <v>76</v>
      </c>
      <c r="E14" s="7">
        <f>SUM(Income[Projected])</f>
        <v>5600</v>
      </c>
      <c r="F14" s="7">
        <f>SUM(Income[Actual])</f>
        <v>4700</v>
      </c>
      <c r="G14" s="7">
        <f>SUM(Income[Variance])</f>
        <v>-900</v>
      </c>
    </row>
    <row r="15" spans="3:8" ht="26.25" customHeight="1">
      <c r="C15" s="8"/>
      <c r="D15" s="6" t="s">
        <v>77</v>
      </c>
      <c r="E15" s="7">
        <f>totalExpenseProjected</f>
        <v>1195</v>
      </c>
      <c r="F15" s="7">
        <f>totalExpenseActual</f>
        <v>736</v>
      </c>
      <c r="G15" s="7">
        <f>CashFlow[[#This Row],[Projected]]-CashFlow[[#This Row],[Actual]]</f>
        <v>459</v>
      </c>
    </row>
    <row r="16" spans="3:8" ht="26.25" customHeight="1">
      <c r="C16" s="8"/>
      <c r="D16" s="12" t="s">
        <v>79</v>
      </c>
      <c r="E16" s="13">
        <f>E14-E15</f>
        <v>4405</v>
      </c>
      <c r="F16" s="13">
        <f t="shared" ref="F16" si="0">F14-F15</f>
        <v>3964</v>
      </c>
      <c r="G16" s="13">
        <f>CashFlow[[#This Row],[Actual]]-CashFlow[[#This Row],[Projected]]</f>
        <v>-441</v>
      </c>
    </row>
    <row r="17" spans="3:7" ht="26.25" customHeight="1">
      <c r="C17" s="16"/>
      <c r="D17" s="16"/>
      <c r="E17" s="16"/>
      <c r="F17" s="16"/>
      <c r="G17" s="16"/>
    </row>
    <row r="18" spans="3:7" ht="26.25" customHeight="1">
      <c r="C18" s="5" t="s">
        <v>83</v>
      </c>
      <c r="D18" s="9" t="s">
        <v>71</v>
      </c>
      <c r="E18" s="10" t="s">
        <v>0</v>
      </c>
      <c r="F18" s="10" t="s">
        <v>1</v>
      </c>
      <c r="G18" s="10" t="s">
        <v>13</v>
      </c>
    </row>
    <row r="19" spans="3:7" ht="26.25" customHeight="1">
      <c r="C19" s="8"/>
      <c r="D19" s="6" t="s">
        <v>72</v>
      </c>
      <c r="E19" s="7">
        <v>4000</v>
      </c>
      <c r="F19" s="7">
        <v>3000</v>
      </c>
      <c r="G19" s="7">
        <f>Income[[#This Row],[Actual]]-Income[[#This Row],[Projected]]</f>
        <v>-1000</v>
      </c>
    </row>
    <row r="20" spans="3:7" ht="26.25" customHeight="1">
      <c r="C20" s="8"/>
      <c r="D20" s="6" t="s">
        <v>73</v>
      </c>
      <c r="E20" s="7">
        <v>1300</v>
      </c>
      <c r="F20" s="7">
        <v>1400</v>
      </c>
      <c r="G20" s="7">
        <f>Income[[#This Row],[Actual]]-Income[[#This Row],[Projected]]</f>
        <v>100</v>
      </c>
    </row>
    <row r="21" spans="3:7" ht="26.25" customHeight="1">
      <c r="C21" s="8"/>
      <c r="D21" s="6" t="s">
        <v>74</v>
      </c>
      <c r="E21" s="7">
        <v>300</v>
      </c>
      <c r="F21" s="7">
        <v>300</v>
      </c>
      <c r="G21" s="7">
        <f>Income[[#This Row],[Actual]]-Income[[#This Row],[Projected]]</f>
        <v>0</v>
      </c>
    </row>
    <row r="22" spans="3:7" ht="26.25" customHeight="1">
      <c r="C22" s="8"/>
      <c r="D22" s="6" t="s">
        <v>12</v>
      </c>
      <c r="E22" s="7"/>
      <c r="F22" s="7"/>
      <c r="G22" s="7">
        <f>Income[[#This Row],[Actual]]-Income[[#This Row],[Projected]]</f>
        <v>0</v>
      </c>
    </row>
    <row r="23" spans="3:7" ht="26.25" customHeight="1">
      <c r="C23" s="8"/>
      <c r="D23" s="6" t="s">
        <v>80</v>
      </c>
      <c r="E23" s="7">
        <f>SUBTOTAL(109,[Projected])</f>
        <v>5600</v>
      </c>
      <c r="F23" s="7">
        <f>SUBTOTAL(109,[Actual])</f>
        <v>4700</v>
      </c>
      <c r="G23" s="7">
        <f>SUBTOTAL(109,[Variance])</f>
        <v>-900</v>
      </c>
    </row>
    <row r="24" spans="3:7" ht="26.25" customHeight="1">
      <c r="C24" s="17"/>
      <c r="D24" s="17"/>
      <c r="E24" s="17"/>
      <c r="F24" s="17"/>
      <c r="G24" s="17"/>
    </row>
    <row r="25" spans="3:7" ht="26.25" customHeight="1">
      <c r="D25" s="9" t="s">
        <v>75</v>
      </c>
      <c r="E25" s="11" t="s">
        <v>0</v>
      </c>
      <c r="F25" s="11" t="s">
        <v>1</v>
      </c>
      <c r="G25" s="11" t="s">
        <v>13</v>
      </c>
    </row>
    <row r="26" spans="3:7" ht="26.25" customHeight="1">
      <c r="D26" s="6" t="s">
        <v>2</v>
      </c>
      <c r="E26" s="7">
        <v>1000</v>
      </c>
      <c r="F26" s="7">
        <v>500</v>
      </c>
      <c r="G26" s="7">
        <f>Housing[[#This Row],[Projected]]-Housing[[#This Row],[Actual]]</f>
        <v>500</v>
      </c>
    </row>
    <row r="27" spans="3:7" ht="26.25" customHeight="1">
      <c r="D27" s="6" t="s">
        <v>3</v>
      </c>
      <c r="E27" s="7">
        <v>0</v>
      </c>
      <c r="F27" s="7">
        <v>0</v>
      </c>
      <c r="G27" s="7">
        <f>Housing[[#This Row],[Projected]]-Housing[[#This Row],[Actual]]</f>
        <v>0</v>
      </c>
    </row>
    <row r="28" spans="3:7" ht="26.25" customHeight="1">
      <c r="D28" s="6" t="s">
        <v>4</v>
      </c>
      <c r="E28" s="7">
        <v>54</v>
      </c>
      <c r="F28" s="7">
        <v>100</v>
      </c>
      <c r="G28" s="7">
        <f>Housing[[#This Row],[Projected]]-Housing[[#This Row],[Actual]]</f>
        <v>-46</v>
      </c>
    </row>
    <row r="29" spans="3:7" ht="26.25" customHeight="1">
      <c r="D29" s="6" t="s">
        <v>5</v>
      </c>
      <c r="E29" s="7">
        <v>44</v>
      </c>
      <c r="F29" s="7">
        <v>56</v>
      </c>
      <c r="G29" s="7">
        <f>Housing[[#This Row],[Projected]]-Housing[[#This Row],[Actual]]</f>
        <v>-12</v>
      </c>
    </row>
    <row r="30" spans="3:7" ht="26.25" customHeight="1">
      <c r="D30" s="6" t="s">
        <v>6</v>
      </c>
      <c r="E30" s="7">
        <v>22</v>
      </c>
      <c r="F30" s="7">
        <v>28</v>
      </c>
      <c r="G30" s="7">
        <f>Housing[[#This Row],[Projected]]-Housing[[#This Row],[Actual]]</f>
        <v>-6</v>
      </c>
    </row>
    <row r="31" spans="3:7" ht="26.25" customHeight="1">
      <c r="D31" s="6" t="s">
        <v>7</v>
      </c>
      <c r="E31" s="7">
        <v>8</v>
      </c>
      <c r="F31" s="7">
        <v>8</v>
      </c>
      <c r="G31" s="7">
        <f>Housing[[#This Row],[Projected]]-Housing[[#This Row],[Actual]]</f>
        <v>0</v>
      </c>
    </row>
    <row r="32" spans="3:7" ht="26.25" customHeight="1">
      <c r="D32" s="6" t="s">
        <v>8</v>
      </c>
      <c r="E32" s="7">
        <v>34</v>
      </c>
      <c r="F32" s="7">
        <v>34</v>
      </c>
      <c r="G32" s="7">
        <f>Housing[[#This Row],[Projected]]-Housing[[#This Row],[Actual]]</f>
        <v>0</v>
      </c>
    </row>
    <row r="33" spans="4:7" ht="26.25" customHeight="1">
      <c r="D33" s="6" t="s">
        <v>9</v>
      </c>
      <c r="E33" s="7">
        <v>10</v>
      </c>
      <c r="F33" s="7">
        <v>10</v>
      </c>
      <c r="G33" s="7">
        <f>Housing[[#This Row],[Projected]]-Housing[[#This Row],[Actual]]</f>
        <v>0</v>
      </c>
    </row>
    <row r="34" spans="4:7" ht="26.25" customHeight="1">
      <c r="D34" s="6" t="s">
        <v>10</v>
      </c>
      <c r="E34" s="7">
        <v>23</v>
      </c>
      <c r="F34" s="7">
        <v>0</v>
      </c>
      <c r="G34" s="7">
        <f>Housing[[#This Row],[Projected]]-Housing[[#This Row],[Actual]]</f>
        <v>23</v>
      </c>
    </row>
    <row r="35" spans="4:7" ht="26.25" customHeight="1">
      <c r="D35" s="6" t="s">
        <v>11</v>
      </c>
      <c r="E35" s="7">
        <v>0</v>
      </c>
      <c r="F35" s="7">
        <v>0</v>
      </c>
      <c r="G35" s="7">
        <f>Housing[[#This Row],[Projected]]-Housing[[#This Row],[Actual]]</f>
        <v>0</v>
      </c>
    </row>
    <row r="36" spans="4:7" ht="26.25" customHeight="1">
      <c r="D36" s="6" t="s">
        <v>12</v>
      </c>
      <c r="E36" s="7">
        <v>0</v>
      </c>
      <c r="F36" s="7">
        <v>0</v>
      </c>
      <c r="G36" s="7">
        <f>Housing[[#This Row],[Projected]]-Housing[[#This Row],[Actual]]</f>
        <v>0</v>
      </c>
    </row>
    <row r="37" spans="4:7" ht="26.25" customHeight="1">
      <c r="D37" s="6" t="s">
        <v>81</v>
      </c>
      <c r="E37" s="7">
        <f>SUBTOTAL(109,[Projected])</f>
        <v>1195</v>
      </c>
      <c r="F37" s="7">
        <f>SUBTOTAL(109,[Actual])</f>
        <v>736</v>
      </c>
      <c r="G37" s="7">
        <f>SUBTOTAL(109,[Variance])</f>
        <v>459</v>
      </c>
    </row>
    <row r="38" spans="4:7" ht="26.25" customHeight="1">
      <c r="D38" s="17"/>
      <c r="E38" s="17"/>
      <c r="F38" s="17"/>
      <c r="G38" s="17"/>
    </row>
    <row r="39" spans="4:7" ht="26.25" customHeight="1">
      <c r="D39" s="9" t="s">
        <v>14</v>
      </c>
      <c r="E39" s="11" t="s">
        <v>0</v>
      </c>
      <c r="F39" s="11" t="s">
        <v>1</v>
      </c>
      <c r="G39" s="11" t="s">
        <v>13</v>
      </c>
    </row>
    <row r="40" spans="4:7" ht="26.25" customHeight="1">
      <c r="D40" s="6" t="s">
        <v>15</v>
      </c>
      <c r="E40" s="7"/>
      <c r="F40" s="7"/>
      <c r="G40" s="7">
        <f>Transportation[[#This Row],[Projected]]-Transportation[[#This Row],[Actual]]</f>
        <v>0</v>
      </c>
    </row>
    <row r="41" spans="4:7" ht="26.25" customHeight="1">
      <c r="D41" s="6" t="s">
        <v>16</v>
      </c>
      <c r="E41" s="7"/>
      <c r="F41" s="7"/>
      <c r="G41" s="7">
        <f>Transportation[[#This Row],[Projected]]-Transportation[[#This Row],[Actual]]</f>
        <v>0</v>
      </c>
    </row>
    <row r="42" spans="4:7" ht="26.25" customHeight="1">
      <c r="D42" s="6" t="s">
        <v>17</v>
      </c>
      <c r="E42" s="7"/>
      <c r="F42" s="7"/>
      <c r="G42" s="7">
        <f>Transportation[[#This Row],[Projected]]-Transportation[[#This Row],[Actual]]</f>
        <v>0</v>
      </c>
    </row>
    <row r="43" spans="4:7" ht="26.25" customHeight="1">
      <c r="D43" s="6" t="s">
        <v>18</v>
      </c>
      <c r="E43" s="7"/>
      <c r="F43" s="7"/>
      <c r="G43" s="7">
        <f>Transportation[[#This Row],[Projected]]-Transportation[[#This Row],[Actual]]</f>
        <v>0</v>
      </c>
    </row>
    <row r="44" spans="4:7" ht="26.25" customHeight="1">
      <c r="D44" s="6" t="s">
        <v>19</v>
      </c>
      <c r="E44" s="7"/>
      <c r="F44" s="7"/>
      <c r="G44" s="7">
        <f>Transportation[[#This Row],[Projected]]-Transportation[[#This Row],[Actual]]</f>
        <v>0</v>
      </c>
    </row>
    <row r="45" spans="4:7" ht="26.25" customHeight="1">
      <c r="D45" s="6" t="s">
        <v>20</v>
      </c>
      <c r="E45" s="7"/>
      <c r="F45" s="7"/>
      <c r="G45" s="7">
        <f>Transportation[[#This Row],[Projected]]-Transportation[[#This Row],[Actual]]</f>
        <v>0</v>
      </c>
    </row>
    <row r="46" spans="4:7" ht="26.25" customHeight="1">
      <c r="D46" s="6" t="s">
        <v>21</v>
      </c>
      <c r="E46" s="7"/>
      <c r="F46" s="7"/>
      <c r="G46" s="7">
        <f>Transportation[[#This Row],[Projected]]-Transportation[[#This Row],[Actual]]</f>
        <v>0</v>
      </c>
    </row>
    <row r="47" spans="4:7" ht="26.25" customHeight="1">
      <c r="D47" s="6" t="s">
        <v>12</v>
      </c>
      <c r="E47" s="7"/>
      <c r="F47" s="7"/>
      <c r="G47" s="7">
        <f>Transportation[[#This Row],[Projected]]-Transportation[[#This Row],[Actual]]</f>
        <v>0</v>
      </c>
    </row>
    <row r="48" spans="4:7" ht="26.25" customHeight="1">
      <c r="D48" s="6" t="s">
        <v>81</v>
      </c>
      <c r="E48" s="7">
        <f>SUBTOTAL(109,[Projected])</f>
        <v>0</v>
      </c>
      <c r="F48" s="7">
        <f>SUBTOTAL(109,[Actual])</f>
        <v>0</v>
      </c>
      <c r="G48" s="7">
        <f>SUBTOTAL(109,[Variance])</f>
        <v>0</v>
      </c>
    </row>
    <row r="49" spans="4:7" ht="26.25" customHeight="1">
      <c r="D49" s="17"/>
      <c r="E49" s="17"/>
      <c r="F49" s="17"/>
      <c r="G49" s="17"/>
    </row>
    <row r="50" spans="4:7" ht="26.25" customHeight="1">
      <c r="D50" s="9" t="s">
        <v>18</v>
      </c>
      <c r="E50" s="11" t="s">
        <v>0</v>
      </c>
      <c r="F50" s="11" t="s">
        <v>1</v>
      </c>
      <c r="G50" s="11" t="s">
        <v>13</v>
      </c>
    </row>
    <row r="51" spans="4:7" ht="26.25" customHeight="1">
      <c r="D51" s="6" t="s">
        <v>22</v>
      </c>
      <c r="E51" s="7"/>
      <c r="F51" s="7"/>
      <c r="G51" s="7">
        <f>Insurance[[#This Row],[Projected]]-Insurance[[#This Row],[Actual]]</f>
        <v>0</v>
      </c>
    </row>
    <row r="52" spans="4:7" ht="26.25" customHeight="1">
      <c r="D52" s="6" t="s">
        <v>23</v>
      </c>
      <c r="E52" s="7"/>
      <c r="F52" s="7"/>
      <c r="G52" s="7">
        <f>Insurance[[#This Row],[Projected]]-Insurance[[#This Row],[Actual]]</f>
        <v>0</v>
      </c>
    </row>
    <row r="53" spans="4:7" ht="26.25" customHeight="1">
      <c r="D53" s="6" t="s">
        <v>24</v>
      </c>
      <c r="E53" s="7"/>
      <c r="F53" s="7"/>
      <c r="G53" s="7">
        <f>Insurance[[#This Row],[Projected]]-Insurance[[#This Row],[Actual]]</f>
        <v>0</v>
      </c>
    </row>
    <row r="54" spans="4:7" ht="26.25" customHeight="1">
      <c r="D54" s="6" t="s">
        <v>12</v>
      </c>
      <c r="E54" s="7"/>
      <c r="F54" s="7"/>
      <c r="G54" s="7">
        <f>Insurance[[#This Row],[Projected]]-Insurance[[#This Row],[Actual]]</f>
        <v>0</v>
      </c>
    </row>
    <row r="55" spans="4:7" ht="26.25" customHeight="1">
      <c r="D55" s="6" t="s">
        <v>81</v>
      </c>
      <c r="E55" s="7">
        <f>SUBTOTAL(109,[Projected])</f>
        <v>0</v>
      </c>
      <c r="F55" s="7">
        <f>SUBTOTAL(109,[Actual])</f>
        <v>0</v>
      </c>
      <c r="G55" s="7">
        <f>SUBTOTAL(109,[Variance])</f>
        <v>0</v>
      </c>
    </row>
    <row r="56" spans="4:7" ht="26.25" customHeight="1">
      <c r="D56" s="17"/>
      <c r="E56" s="17"/>
      <c r="F56" s="17"/>
      <c r="G56" s="17"/>
    </row>
    <row r="57" spans="4:7" ht="26.25" customHeight="1">
      <c r="D57" s="9" t="s">
        <v>25</v>
      </c>
      <c r="E57" s="11" t="s">
        <v>0</v>
      </c>
      <c r="F57" s="11" t="s">
        <v>1</v>
      </c>
      <c r="G57" s="11" t="s">
        <v>13</v>
      </c>
    </row>
    <row r="58" spans="4:7" ht="26.25" customHeight="1">
      <c r="D58" s="6" t="s">
        <v>26</v>
      </c>
      <c r="E58" s="7"/>
      <c r="F58" s="7"/>
      <c r="G58" s="7">
        <f>Food[[#This Row],[Projected]]-Food[[#This Row],[Actual]]</f>
        <v>0</v>
      </c>
    </row>
    <row r="59" spans="4:7" ht="26.25" customHeight="1">
      <c r="D59" s="6" t="s">
        <v>27</v>
      </c>
      <c r="E59" s="7"/>
      <c r="F59" s="7"/>
      <c r="G59" s="7">
        <f>Food[[#This Row],[Projected]]-Food[[#This Row],[Actual]]</f>
        <v>0</v>
      </c>
    </row>
    <row r="60" spans="4:7" ht="26.25" customHeight="1">
      <c r="D60" s="6" t="s">
        <v>12</v>
      </c>
      <c r="E60" s="7"/>
      <c r="F60" s="7"/>
      <c r="G60" s="7">
        <f>Food[[#This Row],[Projected]]-Food[[#This Row],[Actual]]</f>
        <v>0</v>
      </c>
    </row>
    <row r="61" spans="4:7" ht="26.25" customHeight="1">
      <c r="D61" s="6" t="s">
        <v>81</v>
      </c>
      <c r="E61" s="7">
        <f>SUBTOTAL(109,[Projected])</f>
        <v>0</v>
      </c>
      <c r="F61" s="7">
        <f>SUBTOTAL(109,[Actual])</f>
        <v>0</v>
      </c>
      <c r="G61" s="7">
        <f>SUBTOTAL(109,[Variance])</f>
        <v>0</v>
      </c>
    </row>
    <row r="62" spans="4:7" ht="26.25" customHeight="1">
      <c r="D62" s="17"/>
      <c r="E62" s="17"/>
      <c r="F62" s="17"/>
      <c r="G62" s="17"/>
    </row>
    <row r="63" spans="4:7" ht="26.25" customHeight="1">
      <c r="D63" s="9" t="s">
        <v>28</v>
      </c>
      <c r="E63" s="11" t="s">
        <v>0</v>
      </c>
      <c r="F63" s="11" t="s">
        <v>1</v>
      </c>
      <c r="G63" s="11" t="s">
        <v>13</v>
      </c>
    </row>
    <row r="64" spans="4:7" ht="26.25" customHeight="1">
      <c r="D64" s="6" t="s">
        <v>29</v>
      </c>
      <c r="E64" s="7"/>
      <c r="F64" s="7"/>
      <c r="G64" s="7">
        <f>Children[[#This Row],[Projected]]-Children[[#This Row],[Actual]]</f>
        <v>0</v>
      </c>
    </row>
    <row r="65" spans="4:7" ht="26.25" customHeight="1">
      <c r="D65" s="6" t="s">
        <v>30</v>
      </c>
      <c r="E65" s="7"/>
      <c r="F65" s="7"/>
      <c r="G65" s="7">
        <f>Children[[#This Row],[Projected]]-Children[[#This Row],[Actual]]</f>
        <v>0</v>
      </c>
    </row>
    <row r="66" spans="4:7" ht="26.25" customHeight="1">
      <c r="D66" s="6" t="s">
        <v>31</v>
      </c>
      <c r="E66" s="7"/>
      <c r="F66" s="7"/>
      <c r="G66" s="7">
        <f>Children[[#This Row],[Projected]]-Children[[#This Row],[Actual]]</f>
        <v>0</v>
      </c>
    </row>
    <row r="67" spans="4:7" ht="26.25" customHeight="1">
      <c r="D67" s="6" t="s">
        <v>32</v>
      </c>
      <c r="E67" s="7"/>
      <c r="F67" s="7"/>
      <c r="G67" s="7">
        <f>Children[[#This Row],[Projected]]-Children[[#This Row],[Actual]]</f>
        <v>0</v>
      </c>
    </row>
    <row r="68" spans="4:7" ht="26.25" customHeight="1">
      <c r="D68" s="6" t="s">
        <v>33</v>
      </c>
      <c r="E68" s="7"/>
      <c r="F68" s="7"/>
      <c r="G68" s="7">
        <f>Children[[#This Row],[Projected]]-Children[[#This Row],[Actual]]</f>
        <v>0</v>
      </c>
    </row>
    <row r="69" spans="4:7" ht="26.25" customHeight="1">
      <c r="D69" s="6" t="s">
        <v>34</v>
      </c>
      <c r="E69" s="7"/>
      <c r="F69" s="7"/>
      <c r="G69" s="7">
        <f>Children[[#This Row],[Projected]]-Children[[#This Row],[Actual]]</f>
        <v>0</v>
      </c>
    </row>
    <row r="70" spans="4:7" ht="26.25" customHeight="1">
      <c r="D70" s="6" t="s">
        <v>35</v>
      </c>
      <c r="E70" s="7"/>
      <c r="F70" s="7"/>
      <c r="G70" s="7">
        <f>Children[[#This Row],[Projected]]-Children[[#This Row],[Actual]]</f>
        <v>0</v>
      </c>
    </row>
    <row r="71" spans="4:7" ht="26.25" customHeight="1">
      <c r="D71" s="6" t="s">
        <v>36</v>
      </c>
      <c r="E71" s="7"/>
      <c r="F71" s="7"/>
      <c r="G71" s="7">
        <f>Children[[#This Row],[Projected]]-Children[[#This Row],[Actual]]</f>
        <v>0</v>
      </c>
    </row>
    <row r="72" spans="4:7" ht="26.25" customHeight="1">
      <c r="D72" s="6" t="s">
        <v>12</v>
      </c>
      <c r="E72" s="7"/>
      <c r="F72" s="7"/>
      <c r="G72" s="7">
        <f>Children[[#This Row],[Projected]]-Children[[#This Row],[Actual]]</f>
        <v>0</v>
      </c>
    </row>
    <row r="73" spans="4:7" ht="26.25" customHeight="1">
      <c r="D73" s="6" t="s">
        <v>81</v>
      </c>
      <c r="E73" s="7">
        <f>SUBTOTAL(109,[Projected])</f>
        <v>0</v>
      </c>
      <c r="F73" s="7">
        <f>SUBTOTAL(109,[Actual])</f>
        <v>0</v>
      </c>
      <c r="G73" s="7">
        <f>SUBTOTAL(109,[Variance])</f>
        <v>0</v>
      </c>
    </row>
    <row r="74" spans="4:7" ht="26.25" customHeight="1">
      <c r="D74" s="17"/>
      <c r="E74" s="17"/>
      <c r="F74" s="17"/>
      <c r="G74" s="17"/>
    </row>
    <row r="75" spans="4:7" ht="26.25" customHeight="1">
      <c r="D75" s="9" t="s">
        <v>37</v>
      </c>
      <c r="E75" s="11" t="s">
        <v>0</v>
      </c>
      <c r="F75" s="11" t="s">
        <v>1</v>
      </c>
      <c r="G75" s="11" t="s">
        <v>13</v>
      </c>
    </row>
    <row r="76" spans="4:7" ht="26.25" customHeight="1">
      <c r="D76" s="6" t="s">
        <v>25</v>
      </c>
      <c r="E76" s="7"/>
      <c r="F76" s="7"/>
      <c r="G76" s="7">
        <f>Pets[[#This Row],[Projected]]-Pets[[#This Row],[Actual]]</f>
        <v>0</v>
      </c>
    </row>
    <row r="77" spans="4:7" ht="26.25" customHeight="1">
      <c r="D77" s="6" t="s">
        <v>29</v>
      </c>
      <c r="E77" s="7"/>
      <c r="F77" s="7"/>
      <c r="G77" s="7">
        <f>Pets[[#This Row],[Projected]]-Pets[[#This Row],[Actual]]</f>
        <v>0</v>
      </c>
    </row>
    <row r="78" spans="4:7" ht="26.25" customHeight="1">
      <c r="D78" s="6" t="s">
        <v>38</v>
      </c>
      <c r="E78" s="7"/>
      <c r="F78" s="7"/>
      <c r="G78" s="7">
        <f>Pets[[#This Row],[Projected]]-Pets[[#This Row],[Actual]]</f>
        <v>0</v>
      </c>
    </row>
    <row r="79" spans="4:7" ht="26.25" customHeight="1">
      <c r="D79" s="6" t="s">
        <v>39</v>
      </c>
      <c r="E79" s="7"/>
      <c r="F79" s="7"/>
      <c r="G79" s="7">
        <f>Pets[[#This Row],[Projected]]-Pets[[#This Row],[Actual]]</f>
        <v>0</v>
      </c>
    </row>
    <row r="80" spans="4:7" ht="26.25" customHeight="1">
      <c r="D80" s="6" t="s">
        <v>12</v>
      </c>
      <c r="E80" s="7"/>
      <c r="F80" s="7"/>
      <c r="G80" s="7">
        <f>Pets[[#This Row],[Projected]]-Pets[[#This Row],[Actual]]</f>
        <v>0</v>
      </c>
    </row>
    <row r="81" spans="4:7" ht="26.25" customHeight="1">
      <c r="D81" s="6" t="s">
        <v>81</v>
      </c>
      <c r="E81" s="7">
        <f>SUBTOTAL(109,[Projected])</f>
        <v>0</v>
      </c>
      <c r="F81" s="7">
        <f>SUBTOTAL(109,[Actual])</f>
        <v>0</v>
      </c>
      <c r="G81" s="7">
        <f>SUBTOTAL(109,[Variance])</f>
        <v>0</v>
      </c>
    </row>
    <row r="82" spans="4:7" ht="26.25" customHeight="1">
      <c r="D82" s="17"/>
      <c r="E82" s="17"/>
      <c r="F82" s="17"/>
      <c r="G82" s="17"/>
    </row>
    <row r="83" spans="4:7" ht="26.25" customHeight="1">
      <c r="D83" s="9" t="s">
        <v>40</v>
      </c>
      <c r="E83" s="11" t="s">
        <v>0</v>
      </c>
      <c r="F83" s="11" t="s">
        <v>1</v>
      </c>
      <c r="G83" s="11" t="s">
        <v>13</v>
      </c>
    </row>
    <row r="84" spans="4:7" ht="26.25" customHeight="1">
      <c r="D84" s="6" t="s">
        <v>29</v>
      </c>
      <c r="E84" s="7"/>
      <c r="F84" s="7"/>
      <c r="G84" s="7">
        <f>PersonalCare[[#This Row],[Projected]]-PersonalCare[[#This Row],[Actual]]</f>
        <v>0</v>
      </c>
    </row>
    <row r="85" spans="4:7" ht="26.25" customHeight="1">
      <c r="D85" s="6" t="s">
        <v>41</v>
      </c>
      <c r="E85" s="7"/>
      <c r="F85" s="7"/>
      <c r="G85" s="7">
        <f>PersonalCare[[#This Row],[Projected]]-PersonalCare[[#This Row],[Actual]]</f>
        <v>0</v>
      </c>
    </row>
    <row r="86" spans="4:7" ht="26.25" customHeight="1">
      <c r="D86" s="6" t="s">
        <v>30</v>
      </c>
      <c r="E86" s="7"/>
      <c r="F86" s="7"/>
      <c r="G86" s="7">
        <f>PersonalCare[[#This Row],[Projected]]-PersonalCare[[#This Row],[Actual]]</f>
        <v>0</v>
      </c>
    </row>
    <row r="87" spans="4:7" ht="26.25" customHeight="1">
      <c r="D87" s="6" t="s">
        <v>42</v>
      </c>
      <c r="E87" s="7"/>
      <c r="F87" s="7"/>
      <c r="G87" s="7">
        <f>PersonalCare[[#This Row],[Projected]]-PersonalCare[[#This Row],[Actual]]</f>
        <v>0</v>
      </c>
    </row>
    <row r="88" spans="4:7" ht="26.25" customHeight="1">
      <c r="D88" s="6" t="s">
        <v>43</v>
      </c>
      <c r="E88" s="7"/>
      <c r="F88" s="7"/>
      <c r="G88" s="7">
        <f>PersonalCare[[#This Row],[Projected]]-PersonalCare[[#This Row],[Actual]]</f>
        <v>0</v>
      </c>
    </row>
    <row r="89" spans="4:7" ht="26.25" customHeight="1">
      <c r="D89" s="6" t="s">
        <v>33</v>
      </c>
      <c r="E89" s="7"/>
      <c r="F89" s="7"/>
      <c r="G89" s="7">
        <f>PersonalCare[[#This Row],[Projected]]-PersonalCare[[#This Row],[Actual]]</f>
        <v>0</v>
      </c>
    </row>
    <row r="90" spans="4:7" ht="26.25" customHeight="1">
      <c r="D90" s="6" t="s">
        <v>12</v>
      </c>
      <c r="E90" s="7"/>
      <c r="F90" s="7"/>
      <c r="G90" s="7">
        <f>PersonalCare[[#This Row],[Projected]]-PersonalCare[[#This Row],[Actual]]</f>
        <v>0</v>
      </c>
    </row>
    <row r="91" spans="4:7" ht="26.25" customHeight="1">
      <c r="D91" s="6" t="s">
        <v>81</v>
      </c>
      <c r="E91" s="7">
        <f>SUBTOTAL(109,[Projected])</f>
        <v>0</v>
      </c>
      <c r="F91" s="7">
        <f>SUBTOTAL(109,[Actual])</f>
        <v>0</v>
      </c>
      <c r="G91" s="7">
        <f>SUBTOTAL(109,[Variance])</f>
        <v>0</v>
      </c>
    </row>
    <row r="92" spans="4:7" ht="26.25" customHeight="1">
      <c r="D92" s="17"/>
      <c r="E92" s="17"/>
      <c r="F92" s="17"/>
      <c r="G92" s="17"/>
    </row>
    <row r="93" spans="4:7" ht="26.25" customHeight="1">
      <c r="D93" s="9" t="s">
        <v>44</v>
      </c>
      <c r="E93" s="11" t="s">
        <v>0</v>
      </c>
      <c r="F93" s="11" t="s">
        <v>1</v>
      </c>
      <c r="G93" s="11" t="s">
        <v>13</v>
      </c>
    </row>
    <row r="94" spans="4:7" ht="26.25" customHeight="1">
      <c r="D94" s="6" t="s">
        <v>45</v>
      </c>
      <c r="E94" s="7"/>
      <c r="F94" s="7"/>
      <c r="G94" s="7">
        <f>Entertainment[[#This Row],[Projected]]-Entertainment[[#This Row],[Actual]]</f>
        <v>0</v>
      </c>
    </row>
    <row r="95" spans="4:7" ht="26.25" customHeight="1">
      <c r="D95" s="6" t="s">
        <v>46</v>
      </c>
      <c r="E95" s="7"/>
      <c r="F95" s="7"/>
      <c r="G95" s="7">
        <f>Entertainment[[#This Row],[Projected]]-Entertainment[[#This Row],[Actual]]</f>
        <v>0</v>
      </c>
    </row>
    <row r="96" spans="4:7" ht="26.25" customHeight="1">
      <c r="D96" s="6" t="s">
        <v>47</v>
      </c>
      <c r="E96" s="7"/>
      <c r="F96" s="7"/>
      <c r="G96" s="7">
        <f>Entertainment[[#This Row],[Projected]]-Entertainment[[#This Row],[Actual]]</f>
        <v>0</v>
      </c>
    </row>
    <row r="97" spans="4:7" ht="26.25" customHeight="1">
      <c r="D97" s="6" t="s">
        <v>48</v>
      </c>
      <c r="E97" s="7"/>
      <c r="F97" s="7"/>
      <c r="G97" s="7">
        <f>Entertainment[[#This Row],[Projected]]-Entertainment[[#This Row],[Actual]]</f>
        <v>0</v>
      </c>
    </row>
    <row r="98" spans="4:7" ht="26.25" customHeight="1">
      <c r="D98" s="6" t="s">
        <v>49</v>
      </c>
      <c r="E98" s="7"/>
      <c r="F98" s="7"/>
      <c r="G98" s="7">
        <f>Entertainment[[#This Row],[Projected]]-Entertainment[[#This Row],[Actual]]</f>
        <v>0</v>
      </c>
    </row>
    <row r="99" spans="4:7" ht="26.25" customHeight="1">
      <c r="D99" s="6" t="s">
        <v>50</v>
      </c>
      <c r="E99" s="7"/>
      <c r="F99" s="7"/>
      <c r="G99" s="7">
        <f>Entertainment[[#This Row],[Projected]]-Entertainment[[#This Row],[Actual]]</f>
        <v>0</v>
      </c>
    </row>
    <row r="100" spans="4:7" ht="26.25" customHeight="1">
      <c r="D100" s="6" t="s">
        <v>12</v>
      </c>
      <c r="E100" s="7"/>
      <c r="F100" s="7"/>
      <c r="G100" s="7">
        <f>Entertainment[[#This Row],[Projected]]-Entertainment[[#This Row],[Actual]]</f>
        <v>0</v>
      </c>
    </row>
    <row r="101" spans="4:7" ht="26.25" customHeight="1">
      <c r="D101" s="6" t="s">
        <v>81</v>
      </c>
      <c r="E101" s="7">
        <f>SUBTOTAL(109,[Projected])</f>
        <v>0</v>
      </c>
      <c r="F101" s="7">
        <f>SUBTOTAL(109,[Actual])</f>
        <v>0</v>
      </c>
      <c r="G101" s="7">
        <f>SUBTOTAL(109,[Variance])</f>
        <v>0</v>
      </c>
    </row>
    <row r="102" spans="4:7" ht="26.25" customHeight="1">
      <c r="D102" s="17"/>
      <c r="E102" s="17"/>
      <c r="F102" s="17"/>
      <c r="G102" s="17"/>
    </row>
    <row r="103" spans="4:7" ht="26.25" customHeight="1">
      <c r="D103" s="9" t="s">
        <v>51</v>
      </c>
      <c r="E103" s="11" t="s">
        <v>0</v>
      </c>
      <c r="F103" s="11" t="s">
        <v>1</v>
      </c>
      <c r="G103" s="11" t="s">
        <v>13</v>
      </c>
    </row>
    <row r="104" spans="4:7" ht="26.25" customHeight="1">
      <c r="D104" s="6" t="s">
        <v>52</v>
      </c>
      <c r="E104" s="7"/>
      <c r="F104" s="7"/>
      <c r="G104" s="7">
        <f>Loans[[#This Row],[Projected]]-Loans[[#This Row],[Actual]]</f>
        <v>0</v>
      </c>
    </row>
    <row r="105" spans="4:7" ht="26.25" customHeight="1">
      <c r="D105" s="6" t="s">
        <v>53</v>
      </c>
      <c r="E105" s="7"/>
      <c r="F105" s="7"/>
      <c r="G105" s="7">
        <f>Loans[[#This Row],[Projected]]-Loans[[#This Row],[Actual]]</f>
        <v>0</v>
      </c>
    </row>
    <row r="106" spans="4:7" ht="26.25" customHeight="1">
      <c r="D106" s="6" t="s">
        <v>54</v>
      </c>
      <c r="E106" s="7"/>
      <c r="F106" s="7"/>
      <c r="G106" s="7">
        <f>Loans[[#This Row],[Projected]]-Loans[[#This Row],[Actual]]</f>
        <v>0</v>
      </c>
    </row>
    <row r="107" spans="4:7" ht="26.25" customHeight="1">
      <c r="D107" s="6" t="s">
        <v>54</v>
      </c>
      <c r="E107" s="7"/>
      <c r="F107" s="7"/>
      <c r="G107" s="7">
        <f>Loans[[#This Row],[Projected]]-Loans[[#This Row],[Actual]]</f>
        <v>0</v>
      </c>
    </row>
    <row r="108" spans="4:7" ht="26.25" customHeight="1">
      <c r="D108" s="6" t="s">
        <v>54</v>
      </c>
      <c r="E108" s="7"/>
      <c r="F108" s="7"/>
      <c r="G108" s="7">
        <f>Loans[[#This Row],[Projected]]-Loans[[#This Row],[Actual]]</f>
        <v>0</v>
      </c>
    </row>
    <row r="109" spans="4:7" ht="26.25" customHeight="1">
      <c r="D109" s="6" t="s">
        <v>12</v>
      </c>
      <c r="E109" s="7"/>
      <c r="F109" s="7"/>
      <c r="G109" s="7">
        <f>Loans[[#This Row],[Projected]]-Loans[[#This Row],[Actual]]</f>
        <v>0</v>
      </c>
    </row>
    <row r="110" spans="4:7" ht="26.25" customHeight="1">
      <c r="D110" s="6" t="s">
        <v>81</v>
      </c>
      <c r="E110" s="7">
        <f>SUBTOTAL(109,[Projected])</f>
        <v>0</v>
      </c>
      <c r="F110" s="7">
        <f>SUBTOTAL(109,[Actual])</f>
        <v>0</v>
      </c>
      <c r="G110" s="7">
        <f>SUBTOTAL(109,[Variance])</f>
        <v>0</v>
      </c>
    </row>
    <row r="111" spans="4:7" ht="26.25" customHeight="1">
      <c r="D111" s="17"/>
      <c r="E111" s="17"/>
      <c r="F111" s="17"/>
      <c r="G111" s="17"/>
    </row>
    <row r="112" spans="4:7" ht="26.25" customHeight="1">
      <c r="D112" s="9" t="s">
        <v>55</v>
      </c>
      <c r="E112" s="11" t="s">
        <v>0</v>
      </c>
      <c r="F112" s="11" t="s">
        <v>1</v>
      </c>
      <c r="G112" s="11" t="s">
        <v>13</v>
      </c>
    </row>
    <row r="113" spans="4:7" ht="26.25" customHeight="1">
      <c r="D113" s="6" t="s">
        <v>56</v>
      </c>
      <c r="E113" s="7"/>
      <c r="F113" s="7"/>
      <c r="G113" s="7">
        <f>Taxes[[#This Row],[Projected]]-Taxes[[#This Row],[Actual]]</f>
        <v>0</v>
      </c>
    </row>
    <row r="114" spans="4:7" ht="26.25" customHeight="1">
      <c r="D114" s="6" t="s">
        <v>57</v>
      </c>
      <c r="E114" s="7"/>
      <c r="F114" s="7"/>
      <c r="G114" s="7">
        <f>Taxes[[#This Row],[Projected]]-Taxes[[#This Row],[Actual]]</f>
        <v>0</v>
      </c>
    </row>
    <row r="115" spans="4:7" ht="26.25" customHeight="1">
      <c r="D115" s="6" t="s">
        <v>58</v>
      </c>
      <c r="E115" s="7"/>
      <c r="F115" s="7"/>
      <c r="G115" s="7">
        <f>Taxes[[#This Row],[Projected]]-Taxes[[#This Row],[Actual]]</f>
        <v>0</v>
      </c>
    </row>
    <row r="116" spans="4:7" ht="26.25" customHeight="1">
      <c r="D116" s="6" t="s">
        <v>12</v>
      </c>
      <c r="E116" s="7"/>
      <c r="F116" s="7"/>
      <c r="G116" s="7">
        <f>Taxes[[#This Row],[Projected]]-Taxes[[#This Row],[Actual]]</f>
        <v>0</v>
      </c>
    </row>
    <row r="117" spans="4:7" ht="26.25" customHeight="1">
      <c r="D117" s="6" t="s">
        <v>81</v>
      </c>
      <c r="E117" s="7">
        <f>SUBTOTAL(109,[Projected])</f>
        <v>0</v>
      </c>
      <c r="F117" s="7">
        <f>SUBTOTAL(109,[Actual])</f>
        <v>0</v>
      </c>
      <c r="G117" s="7">
        <f>SUBTOTAL(109,[Variance])</f>
        <v>0</v>
      </c>
    </row>
    <row r="118" spans="4:7" ht="26.25" customHeight="1">
      <c r="D118" s="17"/>
      <c r="E118" s="17"/>
      <c r="F118" s="17"/>
      <c r="G118" s="17"/>
    </row>
    <row r="119" spans="4:7" ht="26.25" customHeight="1">
      <c r="D119" s="9" t="s">
        <v>59</v>
      </c>
      <c r="E119" s="11" t="s">
        <v>0</v>
      </c>
      <c r="F119" s="11" t="s">
        <v>1</v>
      </c>
      <c r="G119" s="11" t="s">
        <v>13</v>
      </c>
    </row>
    <row r="120" spans="4:7" ht="26.25" customHeight="1">
      <c r="D120" s="6" t="s">
        <v>60</v>
      </c>
      <c r="E120" s="7"/>
      <c r="F120" s="7"/>
      <c r="G120" s="7">
        <f>Savings[[#This Row],[Projected]]-Savings[[#This Row],[Actual]]</f>
        <v>0</v>
      </c>
    </row>
    <row r="121" spans="4:7" ht="26.25" customHeight="1">
      <c r="D121" s="6" t="s">
        <v>61</v>
      </c>
      <c r="E121" s="7"/>
      <c r="F121" s="7"/>
      <c r="G121" s="7">
        <f>Savings[[#This Row],[Projected]]-Savings[[#This Row],[Actual]]</f>
        <v>0</v>
      </c>
    </row>
    <row r="122" spans="4:7" ht="26.25" customHeight="1">
      <c r="D122" s="6" t="s">
        <v>62</v>
      </c>
      <c r="E122" s="7"/>
      <c r="F122" s="7"/>
      <c r="G122" s="7">
        <f>Savings[[#This Row],[Projected]]-Savings[[#This Row],[Actual]]</f>
        <v>0</v>
      </c>
    </row>
    <row r="123" spans="4:7" ht="26.25" customHeight="1">
      <c r="D123" s="6" t="s">
        <v>12</v>
      </c>
      <c r="E123" s="7"/>
      <c r="F123" s="7"/>
      <c r="G123" s="7">
        <f>Savings[[#This Row],[Projected]]-Savings[[#This Row],[Actual]]</f>
        <v>0</v>
      </c>
    </row>
    <row r="124" spans="4:7" ht="26.25" customHeight="1">
      <c r="D124" s="6" t="s">
        <v>81</v>
      </c>
      <c r="E124" s="7">
        <f>SUBTOTAL(109,[Projected])</f>
        <v>0</v>
      </c>
      <c r="F124" s="7">
        <f>SUBTOTAL(109,[Actual])</f>
        <v>0</v>
      </c>
      <c r="G124" s="7">
        <f>SUBTOTAL(109,[Variance])</f>
        <v>0</v>
      </c>
    </row>
    <row r="125" spans="4:7" ht="26.25" customHeight="1">
      <c r="D125" s="17"/>
      <c r="E125" s="17"/>
      <c r="F125" s="17"/>
      <c r="G125" s="17"/>
    </row>
    <row r="126" spans="4:7" ht="26.25" customHeight="1">
      <c r="D126" s="9" t="s">
        <v>63</v>
      </c>
      <c r="E126" s="11" t="s">
        <v>0</v>
      </c>
      <c r="F126" s="11" t="s">
        <v>1</v>
      </c>
      <c r="G126" s="11" t="s">
        <v>13</v>
      </c>
    </row>
    <row r="127" spans="4:7" ht="26.25" customHeight="1">
      <c r="D127" s="6" t="s">
        <v>64</v>
      </c>
      <c r="E127" s="7"/>
      <c r="F127" s="7"/>
      <c r="G127" s="7">
        <f>Gifts[[#This Row],[Projected]]-Gifts[[#This Row],[Actual]]</f>
        <v>0</v>
      </c>
    </row>
    <row r="128" spans="4:7" ht="26.25" customHeight="1">
      <c r="D128" s="6" t="s">
        <v>65</v>
      </c>
      <c r="E128" s="7"/>
      <c r="F128" s="7"/>
      <c r="G128" s="7">
        <f>Gifts[[#This Row],[Projected]]-Gifts[[#This Row],[Actual]]</f>
        <v>0</v>
      </c>
    </row>
    <row r="129" spans="4:7" ht="26.25" customHeight="1">
      <c r="D129" s="6" t="s">
        <v>66</v>
      </c>
      <c r="E129" s="7"/>
      <c r="F129" s="7"/>
      <c r="G129" s="7">
        <f>Gifts[[#This Row],[Projected]]-Gifts[[#This Row],[Actual]]</f>
        <v>0</v>
      </c>
    </row>
    <row r="130" spans="4:7" ht="26.25" customHeight="1">
      <c r="D130" s="6" t="s">
        <v>81</v>
      </c>
      <c r="E130" s="7">
        <f>SUBTOTAL(109,[Projected])</f>
        <v>0</v>
      </c>
      <c r="F130" s="7">
        <f>SUBTOTAL(109,[Actual])</f>
        <v>0</v>
      </c>
      <c r="G130" s="7">
        <f>SUBTOTAL(109,[Variance])</f>
        <v>0</v>
      </c>
    </row>
    <row r="131" spans="4:7" ht="26.25" customHeight="1">
      <c r="D131" s="17"/>
      <c r="E131" s="17"/>
      <c r="F131" s="17"/>
      <c r="G131" s="17"/>
    </row>
    <row r="132" spans="4:7" ht="26.25" customHeight="1">
      <c r="D132" s="9" t="s">
        <v>67</v>
      </c>
      <c r="E132" s="11" t="s">
        <v>0</v>
      </c>
      <c r="F132" s="11" t="s">
        <v>1</v>
      </c>
      <c r="G132" s="11" t="s">
        <v>13</v>
      </c>
    </row>
    <row r="133" spans="4:7" ht="26.25" customHeight="1">
      <c r="D133" s="6" t="s">
        <v>68</v>
      </c>
      <c r="E133" s="7"/>
      <c r="F133" s="7"/>
      <c r="G133" s="7">
        <f>Legal[[#This Row],[Projected]]-Legal[[#This Row],[Actual]]</f>
        <v>0</v>
      </c>
    </row>
    <row r="134" spans="4:7" ht="26.25" customHeight="1">
      <c r="D134" s="6" t="s">
        <v>69</v>
      </c>
      <c r="E134" s="7"/>
      <c r="F134" s="7"/>
      <c r="G134" s="7">
        <f>Legal[[#This Row],[Projected]]-Legal[[#This Row],[Actual]]</f>
        <v>0</v>
      </c>
    </row>
    <row r="135" spans="4:7" ht="26.25" customHeight="1">
      <c r="D135" s="6" t="s">
        <v>70</v>
      </c>
      <c r="E135" s="7"/>
      <c r="F135" s="7"/>
      <c r="G135" s="7">
        <f>Legal[[#This Row],[Projected]]-Legal[[#This Row],[Actual]]</f>
        <v>0</v>
      </c>
    </row>
    <row r="136" spans="4:7" ht="26.25" customHeight="1">
      <c r="D136" s="6" t="s">
        <v>12</v>
      </c>
      <c r="E136" s="7"/>
      <c r="F136" s="7"/>
      <c r="G136" s="7">
        <f>Legal[[#This Row],[Projected]]-Legal[[#This Row],[Actual]]</f>
        <v>0</v>
      </c>
    </row>
    <row r="137" spans="4:7" ht="26.25" customHeight="1">
      <c r="D137" s="6" t="s">
        <v>81</v>
      </c>
      <c r="E137" s="7">
        <f>SUBTOTAL(109,[Projected])</f>
        <v>0</v>
      </c>
      <c r="F137" s="7">
        <f>SUBTOTAL(109,[Actual])</f>
        <v>0</v>
      </c>
      <c r="G137" s="7">
        <f>SUBTOTAL(109,[Variance])</f>
        <v>0</v>
      </c>
    </row>
    <row r="138" spans="4:7" ht="26.25" customHeight="1">
      <c r="D138" s="17"/>
      <c r="E138" s="17"/>
      <c r="F138" s="17"/>
      <c r="G138" s="17"/>
    </row>
  </sheetData>
  <mergeCells count="15">
    <mergeCell ref="C17:G17"/>
    <mergeCell ref="C24:G24"/>
    <mergeCell ref="D49:G49"/>
    <mergeCell ref="D138:G138"/>
    <mergeCell ref="D92:G92"/>
    <mergeCell ref="D102:G102"/>
    <mergeCell ref="D111:G111"/>
    <mergeCell ref="D118:G118"/>
    <mergeCell ref="D125:G125"/>
    <mergeCell ref="D131:G131"/>
    <mergeCell ref="D82:G82"/>
    <mergeCell ref="D38:G38"/>
    <mergeCell ref="D56:G56"/>
    <mergeCell ref="D62:G62"/>
    <mergeCell ref="D74:G74"/>
  </mergeCells>
  <conditionalFormatting sqref="G19:G23">
    <cfRule type="iconSet" priority="26">
      <iconSet>
        <cfvo type="percent" val="0"/>
        <cfvo type="num" val="0"/>
        <cfvo type="num" val="1"/>
      </iconSet>
    </cfRule>
  </conditionalFormatting>
  <conditionalFormatting sqref="G14:G16">
    <cfRule type="iconSet" priority="27">
      <iconSet>
        <cfvo type="percent" val="0"/>
        <cfvo type="num" val="0"/>
        <cfvo type="num" val="1"/>
      </iconSet>
    </cfRule>
  </conditionalFormatting>
  <conditionalFormatting sqref="G26:G37">
    <cfRule type="iconSet" priority="53">
      <iconSet>
        <cfvo type="percent" val="0"/>
        <cfvo type="num" val="0"/>
        <cfvo type="num" val="1"/>
      </iconSet>
    </cfRule>
  </conditionalFormatting>
  <conditionalFormatting sqref="G40:G48">
    <cfRule type="iconSet" priority="55">
      <iconSet>
        <cfvo type="percent" val="0"/>
        <cfvo type="num" val="0"/>
        <cfvo type="num" val="1"/>
      </iconSet>
    </cfRule>
  </conditionalFormatting>
  <conditionalFormatting sqref="G51:G55">
    <cfRule type="iconSet" priority="57">
      <iconSet>
        <cfvo type="percent" val="0"/>
        <cfvo type="num" val="0"/>
        <cfvo type="num" val="1"/>
      </iconSet>
    </cfRule>
  </conditionalFormatting>
  <conditionalFormatting sqref="G58:G61">
    <cfRule type="iconSet" priority="59">
      <iconSet>
        <cfvo type="percent" val="0"/>
        <cfvo type="num" val="0"/>
        <cfvo type="num" val="1"/>
      </iconSet>
    </cfRule>
  </conditionalFormatting>
  <conditionalFormatting sqref="G64:G73">
    <cfRule type="iconSet" priority="61">
      <iconSet>
        <cfvo type="percent" val="0"/>
        <cfvo type="num" val="0"/>
        <cfvo type="num" val="1"/>
      </iconSet>
    </cfRule>
  </conditionalFormatting>
  <conditionalFormatting sqref="G76:G81">
    <cfRule type="iconSet" priority="63">
      <iconSet>
        <cfvo type="percent" val="0"/>
        <cfvo type="num" val="0"/>
        <cfvo type="num" val="1"/>
      </iconSet>
    </cfRule>
  </conditionalFormatting>
  <conditionalFormatting sqref="G84:G91">
    <cfRule type="iconSet" priority="65">
      <iconSet>
        <cfvo type="percent" val="0"/>
        <cfvo type="num" val="0"/>
        <cfvo type="num" val="1"/>
      </iconSet>
    </cfRule>
  </conditionalFormatting>
  <conditionalFormatting sqref="G94:G101">
    <cfRule type="iconSet" priority="67">
      <iconSet>
        <cfvo type="percent" val="0"/>
        <cfvo type="num" val="0"/>
        <cfvo type="num" val="1"/>
      </iconSet>
    </cfRule>
  </conditionalFormatting>
  <conditionalFormatting sqref="G104:G110">
    <cfRule type="iconSet" priority="69">
      <iconSet>
        <cfvo type="percent" val="0"/>
        <cfvo type="num" val="0"/>
        <cfvo type="num" val="1"/>
      </iconSet>
    </cfRule>
  </conditionalFormatting>
  <conditionalFormatting sqref="G113:G117">
    <cfRule type="iconSet" priority="71">
      <iconSet>
        <cfvo type="percent" val="0"/>
        <cfvo type="num" val="0"/>
        <cfvo type="num" val="1"/>
      </iconSet>
    </cfRule>
  </conditionalFormatting>
  <conditionalFormatting sqref="G120:G124">
    <cfRule type="iconSet" priority="73">
      <iconSet>
        <cfvo type="percent" val="0"/>
        <cfvo type="num" val="0"/>
        <cfvo type="num" val="1"/>
      </iconSet>
    </cfRule>
  </conditionalFormatting>
  <conditionalFormatting sqref="G127:G130">
    <cfRule type="iconSet" priority="75">
      <iconSet>
        <cfvo type="percent" val="0"/>
        <cfvo type="num" val="0"/>
        <cfvo type="num" val="1"/>
      </iconSet>
    </cfRule>
  </conditionalFormatting>
  <conditionalFormatting sqref="G133:G137">
    <cfRule type="iconSet" priority="77">
      <iconSet>
        <cfvo type="percent" val="0"/>
        <cfvo type="num" val="0"/>
        <cfvo type="num" val="1"/>
      </iconSet>
    </cfRule>
  </conditionalFormatting>
  <printOptions horizontalCentered="1"/>
  <pageMargins left="0.5" right="0.5" top="0.5" bottom="0.5" header="0.25" footer="0.25"/>
  <pageSetup scale="80" fitToHeight="0" orientation="portrait" r:id="rId1"/>
  <headerFooter>
    <oddFooter>Page &amp;P of &amp;N</oddFooter>
  </headerFooter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36F3D1-A8D3-4685-873F-4AC3CFA0F9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2015-03-24T07:20:32Z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</Properties>
</file>